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haupt\Desktop\"/>
    </mc:Choice>
  </mc:AlternateContent>
  <bookViews>
    <workbookView xWindow="240" yWindow="110" windowWidth="15480" windowHeight="8040"/>
  </bookViews>
  <sheets>
    <sheet name="Tabelle1" sheetId="1" r:id="rId1"/>
  </sheets>
  <definedNames>
    <definedName name="_xlnm.Print_Area" localSheetId="0">Tabelle1!$B$1:$AJ$42</definedName>
  </definedNames>
  <calcPr calcId="152511"/>
</workbook>
</file>

<file path=xl/calcChain.xml><?xml version="1.0" encoding="utf-8"?>
<calcChain xmlns="http://schemas.openxmlformats.org/spreadsheetml/2006/main">
  <c r="L27" i="1" l="1"/>
  <c r="J15" i="1" l="1"/>
  <c r="B9" i="1"/>
  <c r="AD39" i="1" l="1"/>
  <c r="R39" i="1"/>
  <c r="J20" i="1"/>
  <c r="J21" i="1"/>
  <c r="J19" i="1"/>
  <c r="J16" i="1"/>
  <c r="AB3" i="1"/>
  <c r="J17" i="1" l="1"/>
  <c r="J13" i="1"/>
  <c r="L31" i="1" l="1"/>
  <c r="L26" i="1" l="1"/>
  <c r="L29" i="1"/>
  <c r="E26" i="1"/>
  <c r="J18" i="1"/>
  <c r="AB7" i="1" l="1"/>
  <c r="B35" i="1" l="1"/>
  <c r="B37" i="1"/>
  <c r="Q7" i="1" l="1"/>
  <c r="B32" i="1"/>
  <c r="J23" i="1"/>
  <c r="J22" i="1"/>
  <c r="J14" i="1"/>
  <c r="J12" i="1"/>
  <c r="H11" i="1" l="1"/>
  <c r="Q5" i="1"/>
  <c r="B5" i="1"/>
  <c r="E11" i="1"/>
  <c r="N39" i="1"/>
  <c r="B39" i="1"/>
  <c r="E29" i="1" l="1"/>
  <c r="B25" i="1"/>
  <c r="L23" i="1"/>
  <c r="I11" i="1" l="1"/>
  <c r="B11" i="1" l="1"/>
  <c r="B1" i="1" l="1"/>
  <c r="B7" i="1" l="1"/>
  <c r="Q3" i="1"/>
  <c r="B3" i="1"/>
</calcChain>
</file>

<file path=xl/sharedStrings.xml><?xml version="1.0" encoding="utf-8"?>
<sst xmlns="http://schemas.openxmlformats.org/spreadsheetml/2006/main" count="18" uniqueCount="18">
  <si>
    <t>a)</t>
  </si>
  <si>
    <t>b)</t>
  </si>
  <si>
    <t>aixtron</t>
  </si>
  <si>
    <t>X</t>
  </si>
  <si>
    <t xml:space="preserve"> </t>
  </si>
  <si>
    <t>1)</t>
  </si>
  <si>
    <t>2)</t>
  </si>
  <si>
    <t>3)</t>
  </si>
  <si>
    <t>4)</t>
  </si>
  <si>
    <t>5)</t>
  </si>
  <si>
    <t>6)</t>
  </si>
  <si>
    <t>7)</t>
  </si>
  <si>
    <t>8)</t>
  </si>
  <si>
    <t>9)</t>
  </si>
  <si>
    <t>10)</t>
  </si>
  <si>
    <t>11)</t>
  </si>
  <si>
    <t>12)</t>
  </si>
  <si>
    <t>Version 2.0/ 21/02/2018/ M.Schaffrath</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</si>
</sst>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Arial"/>
      <family val="2"/>
    </font>
    <font>
      <sz val="9"/>
      <color theme="1"/>
      <name val="Arial"/>
      <family val="2"/>
    </font>
    <font>
      <b/>
      <sz val="9"/>
      <color theme="1"/>
      <name val="Arial"/>
      <family val="2"/>
    </font>
    <font>
      <i/>
      <sz val="8"/>
      <color theme="1"/>
      <name val="Arial"/>
      <family val="2"/>
    </font>
    <font>
      <sz val="8"/>
      <color theme="1"/>
      <name val="Arial"/>
      <family val="2"/>
    </font>
    <font>
      <b/>
      <sz val="8"/>
      <color theme="1"/>
      <name val="Arial"/>
      <family val="2"/>
    </font>
    <font>
      <sz val="8"/>
      <color rgb="FF000000"/>
      <name val="Tahoma"/>
      <family val="2"/>
    </font>
    <font>
      <sz val="8"/>
      <name val="Arial"/>
      <family val="2"/>
    </font>
    <font>
      <b/>
      <sz val="14"/>
      <color theme="1"/>
      <name val="Arial"/>
      <family val="2"/>
    </font>
    <font>
      <b/>
      <sz val="14"/>
      <color theme="0"/>
      <name val="Arial"/>
      <family val="2"/>
    </font>
    <font>
      <sz val="14"/>
      <color theme="1"/>
      <name val="Arial"/>
      <family val="2"/>
    </font>
    <font>
      <b/>
      <i/>
      <sz val="9"/>
      <color theme="1"/>
      <name val="Arial"/>
      <family val="2"/>
    </font>
    <font>
      <sz val="22"/>
      <color rgb="FFFF0000"/>
      <name val="LcdD"/>
      <family val="5"/>
    </font>
    <font>
      <i/>
      <sz val="9"/>
      <color theme="1"/>
      <name val="Arial"/>
      <family val="2"/>
    </font>
  </fonts>
  <fills count="5">
    <fill>
      <patternFill patternType="none"/>
    </fill>
    <fill>
      <patternFill patternType="gray125"/>
    </fill>
    <fill>
      <patternFill patternType="solid">
        <fgColor theme="3" tint="0.79998168889431442"/>
        <bgColor indexed="64"/>
      </patternFill>
    </fill>
    <fill>
      <patternFill patternType="solid">
        <fgColor indexed="65"/>
        <bgColor indexed="64"/>
      </patternFill>
    </fill>
    <fill>
      <patternFill patternType="solid">
        <fgColor theme="0"/>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bottom style="dash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dashed">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s>
  <cellStyleXfs count="1">
    <xf numFmtId="0" fontId="0" fillId="0" borderId="0"/>
  </cellStyleXfs>
  <cellXfs count="130">
    <xf numFmtId="0" fontId="0" fillId="0" borderId="0" xfId="0"/>
    <xf numFmtId="0" fontId="1" fillId="0" borderId="0" xfId="0" applyFont="1" applyProtection="1"/>
    <xf numFmtId="0" fontId="1" fillId="0" borderId="0" xfId="0" applyFont="1" applyAlignment="1" applyProtection="1">
      <alignment horizontal="center" vertical="center"/>
    </xf>
    <xf numFmtId="0" fontId="2" fillId="0" borderId="0" xfId="0" applyFont="1" applyAlignment="1" applyProtection="1">
      <alignment vertical="center"/>
    </xf>
    <xf numFmtId="0" fontId="4" fillId="0" borderId="0" xfId="0" applyFont="1" applyAlignment="1" applyProtection="1">
      <alignment horizontal="left" vertical="center" wrapText="1"/>
    </xf>
    <xf numFmtId="0" fontId="5" fillId="0" borderId="0" xfId="0" applyFont="1" applyProtection="1"/>
    <xf numFmtId="0" fontId="1" fillId="0" borderId="16" xfId="0" applyFont="1" applyBorder="1" applyProtection="1"/>
    <xf numFmtId="0" fontId="1" fillId="2" borderId="19" xfId="0" applyFont="1" applyFill="1" applyBorder="1" applyAlignment="1" applyProtection="1">
      <protection locked="0"/>
    </xf>
    <xf numFmtId="0" fontId="1" fillId="2" borderId="26" xfId="0" applyFont="1" applyFill="1" applyBorder="1" applyAlignment="1" applyProtection="1">
      <protection locked="0"/>
    </xf>
    <xf numFmtId="0" fontId="10" fillId="0" borderId="4" xfId="0" applyFont="1" applyBorder="1" applyAlignment="1" applyProtection="1">
      <alignment vertical="top"/>
    </xf>
    <xf numFmtId="0" fontId="9" fillId="0" borderId="4" xfId="0" applyFont="1" applyBorder="1" applyAlignment="1" applyProtection="1">
      <alignment vertical="top"/>
    </xf>
    <xf numFmtId="0" fontId="1" fillId="0" borderId="0" xfId="0" applyFont="1"/>
    <xf numFmtId="0" fontId="11" fillId="0" borderId="0" xfId="0" applyFont="1" applyBorder="1" applyAlignment="1" applyProtection="1">
      <alignment vertical="top"/>
    </xf>
    <xf numFmtId="0" fontId="9" fillId="0" borderId="0" xfId="0" applyFont="1" applyBorder="1" applyAlignment="1" applyProtection="1">
      <alignment horizontal="left" vertical="top"/>
    </xf>
    <xf numFmtId="0" fontId="1" fillId="0" borderId="0" xfId="0" applyFont="1" applyAlignment="1">
      <alignment vertical="center"/>
    </xf>
    <xf numFmtId="0" fontId="3" fillId="0" borderId="0" xfId="0" applyFont="1" applyProtection="1"/>
    <xf numFmtId="0" fontId="1" fillId="0" borderId="2" xfId="0" applyFont="1" applyBorder="1" applyProtection="1"/>
    <xf numFmtId="0" fontId="1" fillId="0" borderId="3" xfId="0" applyFont="1" applyBorder="1" applyProtection="1"/>
    <xf numFmtId="0" fontId="13" fillId="0" borderId="4" xfId="0" applyFont="1" applyBorder="1" applyAlignment="1" applyProtection="1">
      <alignment horizontal="right" vertical="top"/>
    </xf>
    <xf numFmtId="0" fontId="3" fillId="0" borderId="46" xfId="0" applyFont="1" applyBorder="1" applyAlignment="1" applyProtection="1">
      <alignment horizontal="center" vertical="top"/>
    </xf>
    <xf numFmtId="0" fontId="1" fillId="0" borderId="5" xfId="0" applyFont="1" applyBorder="1"/>
    <xf numFmtId="0" fontId="1" fillId="2" borderId="18"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1" fillId="2" borderId="8" xfId="0" applyFont="1" applyFill="1" applyBorder="1" applyAlignment="1" applyProtection="1">
      <alignment horizontal="center" vertical="center"/>
      <protection locked="0"/>
    </xf>
    <xf numFmtId="0" fontId="8" fillId="3" borderId="0" xfId="0" applyFont="1" applyFill="1" applyProtection="1"/>
    <xf numFmtId="0" fontId="1" fillId="4" borderId="47" xfId="0" applyFont="1" applyFill="1" applyBorder="1" applyAlignment="1" applyProtection="1">
      <alignment horizontal="center" vertical="center"/>
    </xf>
    <xf numFmtId="0" fontId="1" fillId="4" borderId="20" xfId="0" applyFont="1" applyFill="1" applyBorder="1" applyAlignment="1" applyProtection="1">
      <alignment horizontal="center" vertical="center"/>
    </xf>
    <xf numFmtId="0" fontId="1" fillId="4" borderId="24" xfId="0" applyFont="1" applyFill="1" applyBorder="1" applyAlignment="1" applyProtection="1">
      <alignment horizontal="center" vertical="center"/>
    </xf>
    <xf numFmtId="0" fontId="6" fillId="2" borderId="39" xfId="0" applyFont="1" applyFill="1" applyBorder="1" applyAlignment="1" applyProtection="1">
      <alignment horizontal="left" vertical="center"/>
      <protection locked="0"/>
    </xf>
    <xf numFmtId="0" fontId="6" fillId="2" borderId="18" xfId="0" applyFont="1" applyFill="1" applyBorder="1" applyAlignment="1" applyProtection="1">
      <alignment horizontal="left" vertical="center"/>
      <protection locked="0"/>
    </xf>
    <xf numFmtId="0" fontId="6" fillId="2" borderId="19" xfId="0" applyFont="1" applyFill="1" applyBorder="1" applyAlignment="1" applyProtection="1">
      <alignment horizontal="left" vertical="center"/>
      <protection locked="0"/>
    </xf>
    <xf numFmtId="0" fontId="2" fillId="2" borderId="20" xfId="0" applyFont="1" applyFill="1" applyBorder="1" applyAlignment="1" applyProtection="1">
      <alignment horizontal="left" vertical="center"/>
      <protection locked="0"/>
    </xf>
    <xf numFmtId="0" fontId="2" fillId="2" borderId="18" xfId="0" applyFont="1" applyFill="1" applyBorder="1" applyAlignment="1" applyProtection="1">
      <alignment horizontal="left" vertical="center"/>
      <protection locked="0"/>
    </xf>
    <xf numFmtId="0" fontId="2" fillId="2" borderId="19" xfId="0" applyFont="1" applyFill="1" applyBorder="1" applyAlignment="1" applyProtection="1">
      <alignment horizontal="left" vertical="center"/>
      <protection locked="0"/>
    </xf>
    <xf numFmtId="0" fontId="2" fillId="2" borderId="40" xfId="0" applyFont="1" applyFill="1" applyBorder="1" applyAlignment="1" applyProtection="1">
      <alignment horizontal="left" vertical="center"/>
      <protection locked="0"/>
    </xf>
    <xf numFmtId="0" fontId="10" fillId="0" borderId="4" xfId="0" applyFont="1" applyBorder="1" applyAlignment="1" applyProtection="1">
      <alignment vertical="top"/>
      <protection locked="0"/>
    </xf>
    <xf numFmtId="0" fontId="1" fillId="2" borderId="8" xfId="0" applyFont="1" applyFill="1" applyBorder="1" applyAlignment="1" applyProtection="1">
      <alignment horizontal="center" vertical="center"/>
      <protection locked="0"/>
    </xf>
    <xf numFmtId="0" fontId="2" fillId="0" borderId="0" xfId="0" applyFont="1" applyAlignment="1" applyProtection="1">
      <alignment vertical="center" wrapText="1"/>
    </xf>
    <xf numFmtId="0" fontId="14" fillId="0" borderId="16" xfId="0" applyFont="1" applyBorder="1" applyAlignment="1" applyProtection="1"/>
    <xf numFmtId="0" fontId="2" fillId="0" borderId="48" xfId="0" applyFont="1" applyBorder="1" applyAlignment="1" applyProtection="1">
      <alignment vertical="center" wrapText="1"/>
    </xf>
    <xf numFmtId="0" fontId="14" fillId="0" borderId="0" xfId="0" applyFont="1" applyAlignment="1" applyProtection="1">
      <alignment vertical="center"/>
    </xf>
    <xf numFmtId="0" fontId="2" fillId="0" borderId="4" xfId="0" applyFont="1" applyBorder="1" applyAlignment="1" applyProtection="1">
      <alignment vertical="center" wrapText="1"/>
    </xf>
    <xf numFmtId="0" fontId="1" fillId="2" borderId="51" xfId="0" applyFont="1" applyFill="1" applyBorder="1" applyAlignment="1" applyProtection="1">
      <alignment horizontal="center" vertical="center"/>
      <protection locked="0"/>
    </xf>
    <xf numFmtId="0" fontId="1" fillId="4" borderId="18" xfId="0" applyFont="1" applyFill="1" applyBorder="1" applyAlignment="1" applyProtection="1">
      <alignment horizontal="center" vertical="center"/>
    </xf>
    <xf numFmtId="0" fontId="2" fillId="0" borderId="18" xfId="0" applyFont="1" applyBorder="1" applyAlignment="1" applyProtection="1">
      <alignment horizontal="left" vertical="center" wrapText="1"/>
    </xf>
    <xf numFmtId="0" fontId="2" fillId="0" borderId="32" xfId="0" applyFont="1" applyBorder="1" applyAlignment="1" applyProtection="1">
      <alignment horizontal="left" vertical="center" wrapText="1"/>
    </xf>
    <xf numFmtId="0" fontId="3" fillId="0" borderId="1" xfId="0" applyFont="1" applyBorder="1" applyAlignment="1" applyProtection="1">
      <alignment horizontal="left" vertical="top"/>
    </xf>
    <xf numFmtId="0" fontId="3" fillId="0" borderId="2" xfId="0" applyFont="1" applyBorder="1" applyAlignment="1" applyProtection="1">
      <alignment horizontal="left" vertical="top"/>
    </xf>
    <xf numFmtId="0" fontId="3" fillId="0" borderId="3" xfId="0" applyFont="1" applyBorder="1" applyAlignment="1" applyProtection="1">
      <alignment horizontal="left" vertical="top"/>
    </xf>
    <xf numFmtId="0" fontId="12" fillId="2" borderId="21" xfId="0" applyFont="1" applyFill="1" applyBorder="1" applyAlignment="1" applyProtection="1">
      <alignment horizontal="left" vertical="top"/>
      <protection locked="0"/>
    </xf>
    <xf numFmtId="0" fontId="12" fillId="2" borderId="22" xfId="0" applyFont="1" applyFill="1" applyBorder="1" applyAlignment="1" applyProtection="1">
      <alignment horizontal="left" vertical="top"/>
      <protection locked="0"/>
    </xf>
    <xf numFmtId="0" fontId="12" fillId="2" borderId="33" xfId="0" applyFont="1" applyFill="1" applyBorder="1" applyAlignment="1" applyProtection="1">
      <alignment horizontal="left" vertical="top"/>
      <protection locked="0"/>
    </xf>
    <xf numFmtId="0" fontId="1" fillId="2" borderId="17"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2" fillId="0" borderId="7"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22" xfId="0" applyFont="1" applyBorder="1" applyAlignment="1" applyProtection="1">
      <alignment horizontal="left" vertical="center" wrapText="1"/>
    </xf>
    <xf numFmtId="0" fontId="2" fillId="0" borderId="33" xfId="0" applyFont="1" applyBorder="1" applyAlignment="1" applyProtection="1">
      <alignment horizontal="left" vertical="center" wrapText="1"/>
    </xf>
    <xf numFmtId="0" fontId="1" fillId="2" borderId="49"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50" xfId="0" applyFont="1" applyFill="1" applyBorder="1" applyAlignment="1" applyProtection="1">
      <alignment horizontal="center" vertical="center"/>
      <protection locked="0"/>
    </xf>
    <xf numFmtId="0" fontId="1" fillId="2" borderId="51" xfId="0" applyFont="1" applyFill="1" applyBorder="1" applyAlignment="1" applyProtection="1">
      <alignment horizontal="center" vertical="center"/>
      <protection locked="0"/>
    </xf>
    <xf numFmtId="0" fontId="1" fillId="2" borderId="42" xfId="0" applyFont="1" applyFill="1" applyBorder="1" applyAlignment="1" applyProtection="1">
      <alignment horizontal="center" vertical="center"/>
      <protection locked="0"/>
    </xf>
    <xf numFmtId="0" fontId="1" fillId="2" borderId="43" xfId="0" applyFont="1" applyFill="1" applyBorder="1" applyAlignment="1" applyProtection="1">
      <alignment horizontal="center" vertical="center"/>
      <protection locked="0"/>
    </xf>
    <xf numFmtId="0" fontId="2" fillId="2" borderId="44" xfId="0" applyFont="1" applyFill="1" applyBorder="1" applyAlignment="1" applyProtection="1">
      <alignment horizontal="left" vertical="center"/>
      <protection locked="0"/>
    </xf>
    <xf numFmtId="0" fontId="2" fillId="2" borderId="42" xfId="0" applyFont="1" applyFill="1" applyBorder="1" applyAlignment="1" applyProtection="1">
      <alignment horizontal="left" vertical="center"/>
      <protection locked="0"/>
    </xf>
    <xf numFmtId="0" fontId="2" fillId="2" borderId="43" xfId="0" applyFont="1" applyFill="1" applyBorder="1" applyAlignment="1" applyProtection="1">
      <alignment horizontal="left" vertical="center"/>
      <protection locked="0"/>
    </xf>
    <xf numFmtId="0" fontId="2" fillId="2" borderId="45" xfId="0" applyFont="1" applyFill="1" applyBorder="1" applyAlignment="1" applyProtection="1">
      <alignment horizontal="left" vertical="center"/>
      <protection locked="0"/>
    </xf>
    <xf numFmtId="0" fontId="3" fillId="0" borderId="0" xfId="0" applyFont="1" applyAlignment="1" applyProtection="1">
      <alignment horizontal="left"/>
    </xf>
    <xf numFmtId="0" fontId="1" fillId="2" borderId="21" xfId="0" applyFont="1" applyFill="1" applyBorder="1" applyAlignment="1" applyProtection="1">
      <alignment horizontal="left" vertical="top"/>
      <protection locked="0"/>
    </xf>
    <xf numFmtId="0" fontId="1" fillId="2" borderId="22" xfId="0" applyFont="1" applyFill="1" applyBorder="1" applyAlignment="1" applyProtection="1">
      <alignment horizontal="left" vertical="top"/>
      <protection locked="0"/>
    </xf>
    <xf numFmtId="0" fontId="1" fillId="2" borderId="33" xfId="0" applyFont="1" applyFill="1" applyBorder="1" applyAlignment="1" applyProtection="1">
      <alignment horizontal="left" vertical="top"/>
      <protection locked="0"/>
    </xf>
    <xf numFmtId="0" fontId="3" fillId="0" borderId="1" xfId="0" applyFont="1" applyBorder="1" applyAlignment="1" applyProtection="1">
      <alignment horizontal="left"/>
    </xf>
    <xf numFmtId="0" fontId="3" fillId="0" borderId="2" xfId="0" applyFont="1" applyBorder="1" applyAlignment="1" applyProtection="1">
      <alignment horizontal="left"/>
    </xf>
    <xf numFmtId="0" fontId="3" fillId="0" borderId="10" xfId="0" applyFont="1" applyBorder="1" applyAlignment="1" applyProtection="1">
      <alignment horizontal="center"/>
    </xf>
    <xf numFmtId="0" fontId="3" fillId="0" borderId="11" xfId="0" applyFont="1" applyBorder="1" applyAlignment="1" applyProtection="1">
      <alignment horizontal="center"/>
    </xf>
    <xf numFmtId="0" fontId="3" fillId="0" borderId="12" xfId="0" applyFont="1" applyBorder="1" applyAlignment="1" applyProtection="1">
      <alignment horizontal="center"/>
    </xf>
    <xf numFmtId="0" fontId="2" fillId="0" borderId="0" xfId="0" applyFont="1" applyAlignment="1" applyProtection="1">
      <alignment vertical="center" wrapText="1"/>
    </xf>
    <xf numFmtId="0" fontId="2" fillId="0" borderId="0" xfId="0" applyFont="1" applyBorder="1" applyAlignment="1" applyProtection="1">
      <alignment vertical="center" wrapText="1"/>
    </xf>
    <xf numFmtId="0" fontId="2" fillId="0" borderId="4" xfId="0" applyFont="1" applyBorder="1" applyAlignment="1" applyProtection="1">
      <alignment vertical="center" wrapText="1"/>
    </xf>
    <xf numFmtId="0" fontId="3" fillId="0" borderId="14" xfId="0" applyFont="1" applyBorder="1" applyAlignment="1" applyProtection="1">
      <alignment horizontal="center"/>
    </xf>
    <xf numFmtId="0" fontId="6" fillId="2" borderId="34" xfId="0" applyFont="1" applyFill="1" applyBorder="1" applyAlignment="1" applyProtection="1">
      <alignment horizontal="left" vertical="center"/>
      <protection locked="0"/>
    </xf>
    <xf numFmtId="0" fontId="6" fillId="2" borderId="35" xfId="0" applyFont="1" applyFill="1" applyBorder="1" applyAlignment="1" applyProtection="1">
      <alignment horizontal="left" vertical="center"/>
      <protection locked="0"/>
    </xf>
    <xf numFmtId="0" fontId="6" fillId="2" borderId="36" xfId="0" applyFont="1" applyFill="1" applyBorder="1" applyAlignment="1" applyProtection="1">
      <alignment horizontal="left" vertical="center"/>
      <protection locked="0"/>
    </xf>
    <xf numFmtId="0" fontId="6" fillId="2" borderId="41" xfId="0" applyFont="1" applyFill="1" applyBorder="1" applyAlignment="1" applyProtection="1">
      <alignment horizontal="left" vertical="center"/>
      <protection locked="0"/>
    </xf>
    <xf numFmtId="0" fontId="6" fillId="2" borderId="42" xfId="0" applyFont="1" applyFill="1" applyBorder="1" applyAlignment="1" applyProtection="1">
      <alignment horizontal="left" vertical="center"/>
      <protection locked="0"/>
    </xf>
    <xf numFmtId="0" fontId="6" fillId="2" borderId="43" xfId="0" applyFont="1" applyFill="1" applyBorder="1" applyAlignment="1" applyProtection="1">
      <alignment horizontal="left" vertical="center"/>
      <protection locked="0"/>
    </xf>
    <xf numFmtId="0" fontId="3" fillId="0" borderId="13" xfId="0" applyFont="1" applyBorder="1" applyAlignment="1" applyProtection="1">
      <alignment horizontal="center"/>
    </xf>
    <xf numFmtId="0" fontId="9" fillId="0" borderId="4" xfId="0" applyFont="1" applyBorder="1" applyAlignment="1" applyProtection="1">
      <alignment horizontal="left" vertical="top" wrapText="1"/>
    </xf>
    <xf numFmtId="0" fontId="1" fillId="2" borderId="35" xfId="0" applyFont="1" applyFill="1" applyBorder="1" applyAlignment="1" applyProtection="1">
      <alignment horizontal="center" vertical="center"/>
      <protection locked="0"/>
    </xf>
    <xf numFmtId="0" fontId="1" fillId="2" borderId="36" xfId="0" applyFont="1" applyFill="1" applyBorder="1" applyAlignment="1" applyProtection="1">
      <alignment horizontal="center" vertical="center"/>
      <protection locked="0"/>
    </xf>
    <xf numFmtId="0" fontId="2" fillId="2" borderId="37" xfId="0" applyFont="1" applyFill="1" applyBorder="1" applyAlignment="1" applyProtection="1">
      <alignment horizontal="left" vertical="center"/>
      <protection locked="0"/>
    </xf>
    <xf numFmtId="0" fontId="2" fillId="2" borderId="35" xfId="0" applyFont="1" applyFill="1" applyBorder="1" applyAlignment="1" applyProtection="1">
      <alignment horizontal="left" vertical="center"/>
      <protection locked="0"/>
    </xf>
    <xf numFmtId="0" fontId="2" fillId="2" borderId="36" xfId="0" applyFont="1" applyFill="1" applyBorder="1" applyAlignment="1" applyProtection="1">
      <alignment horizontal="left" vertical="center"/>
      <protection locked="0"/>
    </xf>
    <xf numFmtId="0" fontId="2" fillId="0" borderId="0"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1" fillId="2" borderId="21"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1" fillId="2" borderId="23" xfId="0" applyFont="1" applyFill="1" applyBorder="1" applyAlignment="1" applyProtection="1">
      <alignment horizontal="center"/>
      <protection locked="0"/>
    </xf>
    <xf numFmtId="0" fontId="1" fillId="2" borderId="24" xfId="0" applyFont="1" applyFill="1" applyBorder="1" applyAlignment="1" applyProtection="1">
      <alignment horizontal="center"/>
      <protection locked="0"/>
    </xf>
    <xf numFmtId="0" fontId="1" fillId="2" borderId="17" xfId="0" applyFont="1" applyFill="1" applyBorder="1" applyAlignment="1" applyProtection="1">
      <alignment horizontal="center"/>
      <protection locked="0"/>
    </xf>
    <xf numFmtId="0" fontId="1" fillId="2" borderId="18" xfId="0" applyFont="1" applyFill="1" applyBorder="1" applyAlignment="1" applyProtection="1">
      <alignment horizontal="center"/>
      <protection locked="0"/>
    </xf>
    <xf numFmtId="0" fontId="1" fillId="2" borderId="19"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3" fillId="0" borderId="30"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31" xfId="0" applyFont="1" applyBorder="1" applyAlignment="1" applyProtection="1">
      <alignment horizontal="center" vertical="center"/>
    </xf>
    <xf numFmtId="0" fontId="2" fillId="2" borderId="38" xfId="0" applyFont="1" applyFill="1" applyBorder="1" applyAlignment="1" applyProtection="1">
      <alignment horizontal="left" vertical="center"/>
      <protection locked="0"/>
    </xf>
    <xf numFmtId="0" fontId="1" fillId="2" borderId="25"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27" xfId="0" applyFont="1" applyFill="1" applyBorder="1" applyAlignment="1" applyProtection="1">
      <alignment horizontal="left" vertical="center"/>
      <protection locked="0"/>
    </xf>
    <xf numFmtId="0" fontId="1" fillId="2" borderId="28" xfId="0" applyFont="1" applyFill="1" applyBorder="1" applyAlignment="1" applyProtection="1">
      <alignment horizontal="left" vertical="center"/>
      <protection locked="0"/>
    </xf>
    <xf numFmtId="0" fontId="1" fillId="2" borderId="31" xfId="0" applyFont="1" applyFill="1" applyBorder="1" applyAlignment="1" applyProtection="1">
      <alignment horizontal="left" vertical="center"/>
      <protection locked="0"/>
    </xf>
    <xf numFmtId="0" fontId="4" fillId="0" borderId="15" xfId="0" applyFont="1" applyBorder="1" applyAlignment="1" applyProtection="1">
      <alignment horizontal="left" vertical="center"/>
    </xf>
    <xf numFmtId="0" fontId="5" fillId="0" borderId="15" xfId="0" applyFont="1" applyBorder="1" applyAlignment="1" applyProtection="1">
      <alignment horizontal="left" vertical="center"/>
    </xf>
    <xf numFmtId="0" fontId="4" fillId="0" borderId="2" xfId="0" applyFont="1" applyBorder="1" applyAlignment="1" applyProtection="1">
      <alignment horizontal="left" vertical="center"/>
    </xf>
    <xf numFmtId="0" fontId="5" fillId="0" borderId="2" xfId="0" applyFont="1" applyBorder="1" applyAlignment="1" applyProtection="1">
      <alignment horizontal="left" vertical="center"/>
    </xf>
    <xf numFmtId="0" fontId="2" fillId="0" borderId="2" xfId="0" applyNumberFormat="1" applyFont="1" applyBorder="1" applyAlignment="1" applyProtection="1">
      <alignment horizontal="left" vertical="top" wrapText="1"/>
    </xf>
    <xf numFmtId="0" fontId="4" fillId="0" borderId="0" xfId="0" applyFont="1" applyBorder="1" applyAlignment="1" applyProtection="1">
      <alignment horizontal="left" vertical="center" wrapText="1"/>
    </xf>
    <xf numFmtId="0" fontId="3" fillId="0" borderId="27" xfId="0" applyFont="1" applyBorder="1" applyAlignment="1" applyProtection="1">
      <alignment horizontal="center" vertical="top"/>
    </xf>
    <xf numFmtId="0" fontId="3" fillId="0" borderId="28" xfId="0" applyFont="1" applyBorder="1" applyAlignment="1" applyProtection="1">
      <alignment horizontal="center" vertical="top"/>
    </xf>
    <xf numFmtId="0" fontId="3" fillId="0" borderId="29" xfId="0" applyFont="1" applyBorder="1" applyAlignment="1" applyProtection="1">
      <alignment horizontal="center" vertical="top"/>
    </xf>
    <xf numFmtId="0" fontId="3" fillId="0" borderId="30" xfId="0" applyFont="1" applyBorder="1" applyAlignment="1" applyProtection="1">
      <alignment horizontal="center" vertical="top"/>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fmlaLink="$Y$1"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232704</xdr:colOff>
      <xdr:row>28</xdr:row>
      <xdr:rowOff>139906</xdr:rowOff>
    </xdr:from>
    <xdr:to>
      <xdr:col>9</xdr:col>
      <xdr:colOff>136507</xdr:colOff>
      <xdr:row>28</xdr:row>
      <xdr:rowOff>141494</xdr:rowOff>
    </xdr:to>
    <xdr:cxnSp macro="">
      <xdr:nvCxnSpPr>
        <xdr:cNvPr id="6" name="Gerade Verbindung mit Pfeil 5"/>
        <xdr:cNvCxnSpPr/>
      </xdr:nvCxnSpPr>
      <xdr:spPr>
        <a:xfrm>
          <a:off x="1622233" y="8062465"/>
          <a:ext cx="23998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237747</xdr:colOff>
      <xdr:row>28</xdr:row>
      <xdr:rowOff>240646</xdr:rowOff>
    </xdr:from>
    <xdr:to>
      <xdr:col>9</xdr:col>
      <xdr:colOff>104440</xdr:colOff>
      <xdr:row>30</xdr:row>
      <xdr:rowOff>12179</xdr:rowOff>
    </xdr:to>
    <xdr:cxnSp macro="">
      <xdr:nvCxnSpPr>
        <xdr:cNvPr id="8" name="Gerade Verbindung mit Pfeil 7"/>
        <xdr:cNvCxnSpPr/>
      </xdr:nvCxnSpPr>
      <xdr:spPr>
        <a:xfrm>
          <a:off x="1627276" y="8163205"/>
          <a:ext cx="202870" cy="14132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205585</xdr:colOff>
      <xdr:row>25</xdr:row>
      <xdr:rowOff>206877</xdr:rowOff>
    </xdr:from>
    <xdr:to>
      <xdr:col>9</xdr:col>
      <xdr:colOff>110625</xdr:colOff>
      <xdr:row>26</xdr:row>
      <xdr:rowOff>59194</xdr:rowOff>
    </xdr:to>
    <xdr:cxnSp macro="">
      <xdr:nvCxnSpPr>
        <xdr:cNvPr id="19" name="Gerade Verbindung mit Pfeil 18"/>
        <xdr:cNvCxnSpPr/>
      </xdr:nvCxnSpPr>
      <xdr:spPr>
        <a:xfrm>
          <a:off x="1595114" y="7445877"/>
          <a:ext cx="241217" cy="16608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165100</xdr:colOff>
          <xdr:row>26</xdr:row>
          <xdr:rowOff>31750</xdr:rowOff>
        </xdr:from>
        <xdr:to>
          <xdr:col>11</xdr:col>
          <xdr:colOff>107950</xdr:colOff>
          <xdr:row>26</xdr:row>
          <xdr:rowOff>247650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28</xdr:row>
          <xdr:rowOff>19050</xdr:rowOff>
        </xdr:from>
        <xdr:to>
          <xdr:col>11</xdr:col>
          <xdr:colOff>107950</xdr:colOff>
          <xdr:row>28</xdr:row>
          <xdr:rowOff>241300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30</xdr:row>
          <xdr:rowOff>31750</xdr:rowOff>
        </xdr:from>
        <xdr:to>
          <xdr:col>11</xdr:col>
          <xdr:colOff>107950</xdr:colOff>
          <xdr:row>30</xdr:row>
          <xdr:rowOff>247650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38100</xdr:rowOff>
        </xdr:from>
        <xdr:to>
          <xdr:col>3</xdr:col>
          <xdr:colOff>88900</xdr:colOff>
          <xdr:row>28</xdr:row>
          <xdr:rowOff>260350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0</xdr:row>
          <xdr:rowOff>323850</xdr:rowOff>
        </xdr:from>
        <xdr:to>
          <xdr:col>30</xdr:col>
          <xdr:colOff>76200</xdr:colOff>
          <xdr:row>0</xdr:row>
          <xdr:rowOff>457200</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German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0</xdr:row>
          <xdr:rowOff>152400</xdr:rowOff>
        </xdr:from>
        <xdr:to>
          <xdr:col>30</xdr:col>
          <xdr:colOff>76200</xdr:colOff>
          <xdr:row>0</xdr:row>
          <xdr:rowOff>285750</xdr:rowOff>
        </xdr:to>
        <xdr:sp macro="" textlink="">
          <xdr:nvSpPr>
            <xdr:cNvPr id="1034" name="Option Button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fLocksWithSheet="0"/>
      </xdr:twoCellAnchor>
    </mc:Choice>
    <mc:Fallback/>
  </mc:AlternateContent>
  <xdr:twoCellAnchor>
    <xdr:from>
      <xdr:col>8</xdr:col>
      <xdr:colOff>200615</xdr:colOff>
      <xdr:row>25</xdr:row>
      <xdr:rowOff>130876</xdr:rowOff>
    </xdr:from>
    <xdr:to>
      <xdr:col>9</xdr:col>
      <xdr:colOff>117952</xdr:colOff>
      <xdr:row>25</xdr:row>
      <xdr:rowOff>132464</xdr:rowOff>
    </xdr:to>
    <xdr:cxnSp macro="">
      <xdr:nvCxnSpPr>
        <xdr:cNvPr id="12" name="Gerade Verbindung mit Pfeil 11"/>
        <xdr:cNvCxnSpPr/>
      </xdr:nvCxnSpPr>
      <xdr:spPr>
        <a:xfrm>
          <a:off x="1590144" y="7369876"/>
          <a:ext cx="253514"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38100</xdr:colOff>
          <xdr:row>25</xdr:row>
          <xdr:rowOff>19050</xdr:rowOff>
        </xdr:from>
        <xdr:to>
          <xdr:col>3</xdr:col>
          <xdr:colOff>88900</xdr:colOff>
          <xdr:row>25</xdr:row>
          <xdr:rowOff>241300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FF0000" mc:Ignorable="a14" a14:legacySpreadsheetColorIndex="1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25</xdr:row>
          <xdr:rowOff>31750</xdr:rowOff>
        </xdr:from>
        <xdr:to>
          <xdr:col>11</xdr:col>
          <xdr:colOff>114300</xdr:colOff>
          <xdr:row>25</xdr:row>
          <xdr:rowOff>247650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42"/>
  <sheetViews>
    <sheetView showGridLines="0" tabSelected="1" view="pageLayout" topLeftCell="A19" zoomScaleNormal="100" zoomScaleSheetLayoutView="70" workbookViewId="0">
      <selection activeCell="AK26" sqref="AK26"/>
    </sheetView>
  </sheetViews>
  <sheetFormatPr baseColWidth="10" defaultColWidth="11.453125" defaultRowHeight="14" x14ac:dyDescent="0.3"/>
  <cols>
    <col min="1" max="1" width="3.26953125" style="11" customWidth="1"/>
    <col min="2" max="2" width="2.7265625" style="11" customWidth="1"/>
    <col min="3" max="3" width="1.26953125" style="11" customWidth="1"/>
    <col min="4" max="4" width="1.54296875" style="11" customWidth="1"/>
    <col min="5" max="6" width="2.7265625" style="11" customWidth="1"/>
    <col min="7" max="7" width="0.7265625" style="11" hidden="1" customWidth="1"/>
    <col min="8" max="8" width="5.1796875" style="11" customWidth="1"/>
    <col min="9" max="9" width="4.7265625" style="11" customWidth="1"/>
    <col min="10" max="17" width="2.7265625" style="11" customWidth="1"/>
    <col min="18" max="18" width="1.26953125" style="11" customWidth="1"/>
    <col min="19" max="30" width="2.7265625" style="11" customWidth="1"/>
    <col min="31" max="31" width="3" style="11" customWidth="1"/>
    <col min="32" max="35" width="2.7265625" style="11" customWidth="1"/>
    <col min="36" max="36" width="6.453125" style="11" customWidth="1"/>
    <col min="37" max="107" width="2.7265625" style="11" customWidth="1"/>
    <col min="108" max="16384" width="11.453125" style="11"/>
  </cols>
  <sheetData>
    <row r="1" spans="2:36" ht="42" customHeight="1" x14ac:dyDescent="0.3">
      <c r="B1" s="93" t="str">
        <f>IF(Y1=1,"Herstellbarkeitserklärung","Feasibility Commitment")</f>
        <v>Feasibility Commitment</v>
      </c>
      <c r="C1" s="93"/>
      <c r="D1" s="93"/>
      <c r="E1" s="93"/>
      <c r="F1" s="93"/>
      <c r="G1" s="93"/>
      <c r="H1" s="93"/>
      <c r="I1" s="93"/>
      <c r="J1" s="93"/>
      <c r="K1" s="93"/>
      <c r="L1" s="93"/>
      <c r="M1" s="93"/>
      <c r="N1" s="93"/>
      <c r="O1" s="93"/>
      <c r="P1" s="93">
        <v>1</v>
      </c>
      <c r="Q1" s="93"/>
      <c r="R1" s="93"/>
      <c r="S1" s="93"/>
      <c r="T1" s="93"/>
      <c r="U1" s="93"/>
      <c r="V1" s="93"/>
      <c r="W1" s="93"/>
      <c r="X1" s="9" t="s">
        <v>3</v>
      </c>
      <c r="Y1" s="38">
        <v>2</v>
      </c>
      <c r="Z1" s="10"/>
      <c r="AA1" s="10"/>
      <c r="AB1" s="10"/>
      <c r="AC1" s="10"/>
      <c r="AD1" s="10"/>
      <c r="AE1" s="10"/>
      <c r="AF1" s="10"/>
      <c r="AG1" s="10"/>
      <c r="AH1" s="10"/>
      <c r="AI1" s="10"/>
      <c r="AJ1" s="18" t="s">
        <v>2</v>
      </c>
    </row>
    <row r="2" spans="2:36" ht="12.75" customHeight="1" x14ac:dyDescent="0.3">
      <c r="B2" s="27" t="s">
        <v>17</v>
      </c>
      <c r="C2" s="12"/>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row>
    <row r="3" spans="2:36" ht="20.149999999999999" customHeight="1" x14ac:dyDescent="0.3">
      <c r="B3" s="49" t="str">
        <f>IF(Y1=1,"Lieferant:","Supplier:")</f>
        <v>Supplier:</v>
      </c>
      <c r="C3" s="50"/>
      <c r="D3" s="50"/>
      <c r="E3" s="50"/>
      <c r="F3" s="50"/>
      <c r="G3" s="50"/>
      <c r="H3" s="50"/>
      <c r="I3" s="50"/>
      <c r="J3" s="50"/>
      <c r="K3" s="50"/>
      <c r="L3" s="50"/>
      <c r="M3" s="50"/>
      <c r="N3" s="50"/>
      <c r="O3" s="50"/>
      <c r="P3" s="51"/>
      <c r="Q3" s="49" t="str">
        <f>IF(Y1=1,"Projekt:","Project:")</f>
        <v>Project:</v>
      </c>
      <c r="R3" s="50"/>
      <c r="S3" s="50"/>
      <c r="T3" s="50"/>
      <c r="U3" s="50"/>
      <c r="V3" s="50"/>
      <c r="W3" s="50"/>
      <c r="X3" s="50"/>
      <c r="Y3" s="50"/>
      <c r="Z3" s="50"/>
      <c r="AA3" s="51"/>
      <c r="AB3" s="49" t="str">
        <f>IF(Y1=1,"Datum:","Date:")</f>
        <v>Date:</v>
      </c>
      <c r="AC3" s="50"/>
      <c r="AD3" s="50"/>
      <c r="AE3" s="50"/>
      <c r="AF3" s="50"/>
      <c r="AG3" s="50"/>
      <c r="AH3" s="50"/>
      <c r="AI3" s="50"/>
      <c r="AJ3" s="51"/>
    </row>
    <row r="4" spans="2:36" ht="20.149999999999999" customHeight="1" x14ac:dyDescent="0.3">
      <c r="B4" s="52"/>
      <c r="C4" s="53"/>
      <c r="D4" s="53"/>
      <c r="E4" s="53"/>
      <c r="F4" s="53"/>
      <c r="G4" s="53"/>
      <c r="H4" s="53"/>
      <c r="I4" s="53"/>
      <c r="J4" s="53"/>
      <c r="K4" s="53"/>
      <c r="L4" s="53"/>
      <c r="M4" s="53"/>
      <c r="N4" s="53"/>
      <c r="O4" s="53"/>
      <c r="P4" s="54"/>
      <c r="Q4" s="52"/>
      <c r="R4" s="53"/>
      <c r="S4" s="53"/>
      <c r="T4" s="53"/>
      <c r="U4" s="53"/>
      <c r="V4" s="53"/>
      <c r="W4" s="53"/>
      <c r="X4" s="53"/>
      <c r="Y4" s="53"/>
      <c r="Z4" s="53"/>
      <c r="AA4" s="54"/>
      <c r="AB4" s="52"/>
      <c r="AC4" s="53"/>
      <c r="AD4" s="53"/>
      <c r="AE4" s="53"/>
      <c r="AF4" s="53"/>
      <c r="AG4" s="53"/>
      <c r="AH4" s="53"/>
      <c r="AI4" s="53"/>
      <c r="AJ4" s="54"/>
    </row>
    <row r="5" spans="2:36" ht="20.149999999999999" customHeight="1" x14ac:dyDescent="0.3">
      <c r="B5" s="49" t="str">
        <f>IF(Y1=1,"Anfragenummer:","No. of Request for quotation:")</f>
        <v>No. of Request for quotation:</v>
      </c>
      <c r="C5" s="50"/>
      <c r="D5" s="50"/>
      <c r="E5" s="50"/>
      <c r="F5" s="50"/>
      <c r="G5" s="50"/>
      <c r="H5" s="50"/>
      <c r="I5" s="50"/>
      <c r="J5" s="50"/>
      <c r="K5" s="50"/>
      <c r="L5" s="50"/>
      <c r="M5" s="50"/>
      <c r="N5" s="50"/>
      <c r="O5" s="50"/>
      <c r="P5" s="51"/>
      <c r="Q5" s="49" t="str">
        <f>IF(Y1=1,"Datenstand (z.B. Step file; E-Plan):","Data Status (e.g. Step file; E-Plan):")</f>
        <v>Data Status (e.g. Step file; E-Plan):</v>
      </c>
      <c r="R5" s="50"/>
      <c r="S5" s="50"/>
      <c r="T5" s="50"/>
      <c r="U5" s="50"/>
      <c r="V5" s="50"/>
      <c r="W5" s="50"/>
      <c r="X5" s="50"/>
      <c r="Y5" s="50"/>
      <c r="Z5" s="50"/>
      <c r="AA5" s="51"/>
      <c r="AB5" s="49"/>
      <c r="AC5" s="50"/>
      <c r="AD5" s="50"/>
      <c r="AE5" s="50"/>
      <c r="AF5" s="50"/>
      <c r="AG5" s="50"/>
      <c r="AH5" s="50"/>
      <c r="AI5" s="50"/>
      <c r="AJ5" s="51"/>
    </row>
    <row r="6" spans="2:36" ht="20.149999999999999" customHeight="1" x14ac:dyDescent="0.3">
      <c r="B6" s="52"/>
      <c r="C6" s="53"/>
      <c r="D6" s="53"/>
      <c r="E6" s="53"/>
      <c r="F6" s="53"/>
      <c r="G6" s="53"/>
      <c r="H6" s="53"/>
      <c r="I6" s="53"/>
      <c r="J6" s="53"/>
      <c r="K6" s="53"/>
      <c r="L6" s="53"/>
      <c r="M6" s="53"/>
      <c r="N6" s="53"/>
      <c r="O6" s="53"/>
      <c r="P6" s="54"/>
      <c r="Q6" s="52"/>
      <c r="R6" s="53"/>
      <c r="S6" s="53"/>
      <c r="T6" s="53"/>
      <c r="U6" s="53"/>
      <c r="V6" s="53"/>
      <c r="W6" s="53"/>
      <c r="X6" s="53"/>
      <c r="Y6" s="53"/>
      <c r="Z6" s="53"/>
      <c r="AA6" s="54"/>
      <c r="AB6" s="52"/>
      <c r="AC6" s="53"/>
      <c r="AD6" s="53"/>
      <c r="AE6" s="53"/>
      <c r="AF6" s="53"/>
      <c r="AG6" s="53"/>
      <c r="AH6" s="53"/>
      <c r="AI6" s="53"/>
      <c r="AJ6" s="54"/>
    </row>
    <row r="7" spans="2:36" ht="20.149999999999999" customHeight="1" x14ac:dyDescent="0.3">
      <c r="B7" s="49" t="str">
        <f>IF(Y1=1,"Artikelbezeichnung:","Part name:")</f>
        <v>Part name:</v>
      </c>
      <c r="C7" s="50"/>
      <c r="D7" s="50"/>
      <c r="E7" s="50"/>
      <c r="F7" s="50"/>
      <c r="G7" s="50"/>
      <c r="H7" s="50"/>
      <c r="I7" s="50"/>
      <c r="J7" s="50"/>
      <c r="K7" s="50"/>
      <c r="L7" s="50"/>
      <c r="M7" s="50"/>
      <c r="N7" s="50"/>
      <c r="O7" s="50"/>
      <c r="P7" s="51"/>
      <c r="Q7" s="49" t="str">
        <f>IF(Y1=1,"Artikel-Nr.:","Part-No.:")</f>
        <v>Part-No.:</v>
      </c>
      <c r="R7" s="50"/>
      <c r="S7" s="50"/>
      <c r="T7" s="50"/>
      <c r="U7" s="50"/>
      <c r="V7" s="50"/>
      <c r="W7" s="50"/>
      <c r="X7" s="50"/>
      <c r="Y7" s="50"/>
      <c r="Z7" s="50"/>
      <c r="AA7" s="51"/>
      <c r="AB7" s="49" t="str">
        <f>IF(Y1=1,"Zchg.-Nr. + Index:","Drawing-No.+ Index:")</f>
        <v>Drawing-No.+ Index:</v>
      </c>
      <c r="AC7" s="50"/>
      <c r="AD7" s="50"/>
      <c r="AE7" s="50"/>
      <c r="AF7" s="50"/>
      <c r="AG7" s="50"/>
      <c r="AH7" s="50"/>
      <c r="AI7" s="50"/>
      <c r="AJ7" s="51"/>
    </row>
    <row r="8" spans="2:36" ht="20.149999999999999" customHeight="1" x14ac:dyDescent="0.3">
      <c r="B8" s="52"/>
      <c r="C8" s="53"/>
      <c r="D8" s="53"/>
      <c r="E8" s="53"/>
      <c r="F8" s="53"/>
      <c r="G8" s="53"/>
      <c r="H8" s="53"/>
      <c r="I8" s="53"/>
      <c r="J8" s="53"/>
      <c r="K8" s="53"/>
      <c r="L8" s="53"/>
      <c r="M8" s="53"/>
      <c r="N8" s="53"/>
      <c r="O8" s="53"/>
      <c r="P8" s="54"/>
      <c r="Q8" s="52"/>
      <c r="R8" s="53"/>
      <c r="S8" s="53"/>
      <c r="T8" s="53"/>
      <c r="U8" s="53"/>
      <c r="V8" s="53"/>
      <c r="W8" s="53"/>
      <c r="X8" s="53"/>
      <c r="Y8" s="53"/>
      <c r="Z8" s="53"/>
      <c r="AA8" s="54"/>
      <c r="AB8" s="52"/>
      <c r="AC8" s="53"/>
      <c r="AD8" s="53"/>
      <c r="AE8" s="53"/>
      <c r="AF8" s="53"/>
      <c r="AG8" s="53"/>
      <c r="AH8" s="53"/>
      <c r="AI8" s="53"/>
      <c r="AJ8" s="54"/>
    </row>
    <row r="9" spans="2:36" ht="70.5" customHeight="1" x14ac:dyDescent="0.3">
      <c r="B9" s="124" t="str">
        <f>IF(Y1=1,"Herstellbarkeitsüberlegungen des Lieferanten: 
Unser Produktqualitätsplanungsteam hat nachstehende Fragen bewertet und alle Aspekte bei der Durchführung der "&amp;"Herstellbarkeitsbewertung berücksichtigt. Die zur Verfügung stehenden Zeichnungen und/oder Spezifikationen wurden als "&amp;"Grundlage der Beurteilung verwendet. Alle Nein- Antworten werden mit beigelegten Anmerkungen erläutert, die unsere Problembereiche oder vorgeschlagene Änderungen darlegen, um es uns zu ermöglichen, die spezifizierten Anforderungen zu erfüllen.","Feasibility Consideration from the Supplier: 
Our Product-Quality-Planning-Team has considered the following questions in performing a feasibility evaluation. The drawings and/or specifications provided have "&amp;"been used as a basis for analyzing the ability to meet all specified requirements. All No- answers are supported with attached comments identifying our concerns and/or proposed changes to enable us to meet the specified requirements.")</f>
        <v>Feasibility Consideration from the Supplier: 
Our Product-Quality-Planning-Team has considered the following questions in performing a feasibility evaluation. The drawings and/or specifications provided have been used as a basis for analyzing the ability to meet all specified requirements. All No- answers are supported with attached comments identifying our concerns and/or proposed changes to enable us to meet the specified requirements.</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row>
    <row r="10" spans="2:36" ht="3.75" customHeight="1" x14ac:dyDescent="0.3">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row>
    <row r="11" spans="2:36" ht="14.25" customHeight="1" x14ac:dyDescent="0.3">
      <c r="B11" s="126" t="str">
        <f>IF(Y1=1,"JA","YES")</f>
        <v>YES</v>
      </c>
      <c r="C11" s="127"/>
      <c r="D11" s="128"/>
      <c r="E11" s="129" t="str">
        <f>IF(Y1=1,"NEIN","NO")</f>
        <v>NO</v>
      </c>
      <c r="F11" s="127"/>
      <c r="G11" s="128"/>
      <c r="H11" s="19" t="str">
        <f>IF(Y1=1,"NB","NA")</f>
        <v>NA</v>
      </c>
      <c r="I11" s="109" t="str">
        <f>IF(Y1=1,"Überlegungen","Considerations")</f>
        <v>Considerations</v>
      </c>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1"/>
    </row>
    <row r="12" spans="2:36" ht="25" customHeight="1" x14ac:dyDescent="0.3">
      <c r="B12" s="113"/>
      <c r="C12" s="114"/>
      <c r="D12" s="115"/>
      <c r="E12" s="116"/>
      <c r="F12" s="114"/>
      <c r="G12" s="8"/>
      <c r="H12" s="26"/>
      <c r="I12" s="28" t="s">
        <v>5</v>
      </c>
      <c r="J12" s="99" t="str">
        <f>IF(Y1=1,"Ist das Produkt angemessen beschrieben (Anforderungen bzgl. Anwendungen usw.), um eine Herstellbarkeitsbewertung durchzuführen?","Is the product adequately defined (application requirements, etc.) to enable feasibility evaluation?")</f>
        <v>Is the product adequately defined (application requirements, etc.) to enable feasibility evaluation?</v>
      </c>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100"/>
    </row>
    <row r="13" spans="2:36" ht="25" customHeight="1" x14ac:dyDescent="0.3">
      <c r="B13" s="55"/>
      <c r="C13" s="56"/>
      <c r="D13" s="57"/>
      <c r="E13" s="58"/>
      <c r="F13" s="56"/>
      <c r="G13" s="7"/>
      <c r="H13" s="23"/>
      <c r="I13" s="29" t="s">
        <v>6</v>
      </c>
      <c r="J13" s="47" t="str">
        <f>IF(Y1=1,"Sind basierend auf den Erfahrungen des Lieferanten mit vergleichbaren Produkten, die technischen Spezifikationen und Auslegungen ausreichend, richtig und vollständig?","Are the technical specifications and the layout complete, correct and sufficient, based on supplier experience with similar product?")</f>
        <v>Are the technical specifications and the layout complete, correct and sufficient, based on supplier experience with similar product?</v>
      </c>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8"/>
    </row>
    <row r="14" spans="2:36" ht="25" customHeight="1" x14ac:dyDescent="0.3">
      <c r="B14" s="55"/>
      <c r="C14" s="56"/>
      <c r="D14" s="57"/>
      <c r="E14" s="58"/>
      <c r="F14" s="56"/>
      <c r="G14" s="57"/>
      <c r="H14" s="23"/>
      <c r="I14" s="29" t="s">
        <v>7</v>
      </c>
      <c r="J14" s="47" t="str">
        <f>IF(Y1=1,"Sind aus Sicht des Lieferanten alle Merkmale bezüglich des Anwendungsfalls zweckmäßig spezifziert und toleriert?","From suppliers point of view, are all criterias in respect of the application, well specified and tolerated?")</f>
        <v>From suppliers point of view, are all criterias in respect of the application, well specified and tolerated?</v>
      </c>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8"/>
    </row>
    <row r="15" spans="2:36" s="14" customFormat="1" ht="25" customHeight="1" x14ac:dyDescent="0.35">
      <c r="B15" s="55"/>
      <c r="C15" s="56"/>
      <c r="D15" s="57"/>
      <c r="E15" s="58"/>
      <c r="F15" s="56"/>
      <c r="G15" s="57"/>
      <c r="H15" s="23"/>
      <c r="I15" s="29" t="s">
        <v>8</v>
      </c>
      <c r="J15" s="47" t="str">
        <f>IF(Y1=1,"Ist das Produkt gemäß den auf den Zeichnungen vorgegebenen Toleranzen herstellbar?","Can the product be manufactured to tolerances specified on drawing?")</f>
        <v>Can the product be manufactured to tolerances specified on drawing?</v>
      </c>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8"/>
    </row>
    <row r="16" spans="2:36" ht="25" customHeight="1" x14ac:dyDescent="0.3">
      <c r="B16" s="63"/>
      <c r="C16" s="64"/>
      <c r="D16" s="65"/>
      <c r="E16" s="66"/>
      <c r="F16" s="64"/>
      <c r="G16" s="65"/>
      <c r="H16" s="45"/>
      <c r="I16" s="29" t="s">
        <v>9</v>
      </c>
      <c r="J16" s="99" t="str">
        <f>IF(Y1=1,"Wurden alle Anforderungen/Spezifikationen berücksichtig? (z.B.: Qualitätssicherungsvereinbarung, Werksnormen etc.)","Are all requirements/ specifications be considered? (e.g.: Quality Assurance Agreement, Company Standards a.s.o.)")</f>
        <v>Are all requirements/ specifications be considered? (e.g.: Quality Assurance Agreement, Company Standards a.s.o.)</v>
      </c>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100"/>
    </row>
    <row r="17" spans="1:37" ht="25" customHeight="1" x14ac:dyDescent="0.3">
      <c r="A17" s="20"/>
      <c r="B17" s="117"/>
      <c r="C17" s="118"/>
      <c r="D17" s="118"/>
      <c r="E17" s="118"/>
      <c r="F17" s="118"/>
      <c r="G17" s="118"/>
      <c r="H17" s="119"/>
      <c r="I17" s="46" t="s">
        <v>10</v>
      </c>
      <c r="J17" s="47" t="str">
        <f>IF(Y1=1,"Für welchen Zeitraum ist die Verfügbarkeit des spezifizierten Rohmaterials / der eigen ausgewählten Komponenten sichergestellt?","For which time period it is ensured that the selected raw material / self selected components are available?")</f>
        <v>For which time period it is ensured that the selected raw material / self selected components are available?</v>
      </c>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8"/>
    </row>
    <row r="18" spans="1:37" ht="25" customHeight="1" x14ac:dyDescent="0.3">
      <c r="A18" s="20"/>
      <c r="B18" s="113"/>
      <c r="C18" s="114"/>
      <c r="D18" s="115"/>
      <c r="E18" s="116"/>
      <c r="F18" s="114"/>
      <c r="G18" s="115"/>
      <c r="H18" s="39"/>
      <c r="I18" s="29" t="s">
        <v>11</v>
      </c>
      <c r="J18" s="47" t="str">
        <f>IF(Y1=1,"Kann das Produkt / die Komponente vermessen und bewertet werden?","Can the product be measured and evaluated?")</f>
        <v>Can the product be measured and evaluated?</v>
      </c>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8"/>
    </row>
    <row r="19" spans="1:37" ht="25" customHeight="1" x14ac:dyDescent="0.3">
      <c r="A19" s="20"/>
      <c r="B19" s="55"/>
      <c r="C19" s="56"/>
      <c r="D19" s="57"/>
      <c r="E19" s="58"/>
      <c r="F19" s="56"/>
      <c r="G19" s="57"/>
      <c r="H19" s="23"/>
      <c r="I19" s="29" t="s">
        <v>12</v>
      </c>
      <c r="J19" s="47" t="str">
        <f>IF(Y1=1,"Ist eine Vergabe an Unterlieferanten geplant? Falls ja, was an wen?","Will anything be outsourced to subcontractors? If yes, what is outsourced and who 
is assigned?")</f>
        <v>Will anything be outsourced to subcontractors? If yes, what is outsourced and who 
is assigned?</v>
      </c>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8"/>
    </row>
    <row r="20" spans="1:37" ht="25" customHeight="1" x14ac:dyDescent="0.3">
      <c r="A20" s="20"/>
      <c r="B20" s="55"/>
      <c r="C20" s="56"/>
      <c r="D20" s="57"/>
      <c r="E20" s="58"/>
      <c r="F20" s="56"/>
      <c r="G20" s="57"/>
      <c r="H20" s="23"/>
      <c r="I20" s="29" t="s">
        <v>13</v>
      </c>
      <c r="J20" s="47" t="str">
        <f>IF(Y1=1,"Sind Logistik und Verpackungsanforderungen definiert und können diese erfüllt werden?","Have the logistics and packaging demands been considered?")</f>
        <v>Have the logistics and packaging demands been considered?</v>
      </c>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8"/>
    </row>
    <row r="21" spans="1:37" ht="25" customHeight="1" x14ac:dyDescent="0.3">
      <c r="A21" s="20"/>
      <c r="B21" s="55"/>
      <c r="C21" s="56"/>
      <c r="D21" s="57"/>
      <c r="E21" s="58"/>
      <c r="F21" s="56"/>
      <c r="G21" s="57"/>
      <c r="H21" s="23"/>
      <c r="I21" s="29" t="s">
        <v>14</v>
      </c>
      <c r="J21" s="47" t="str">
        <f>IF(Y1=1,"Erlaubt das Design den Einsatz effizienter Handhabungseinrichtungen (z.B. Automatisierung)?","Does the design allow the use of efficient material handling techniques (for example automation)?")</f>
        <v>Does the design allow the use of efficient material handling techniques (for example automation)?</v>
      </c>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8"/>
    </row>
    <row r="22" spans="1:37" ht="25" customHeight="1" x14ac:dyDescent="0.3">
      <c r="A22" s="20"/>
      <c r="B22" s="105"/>
      <c r="C22" s="106"/>
      <c r="D22" s="107"/>
      <c r="E22" s="108"/>
      <c r="F22" s="106"/>
      <c r="G22" s="107"/>
      <c r="H22" s="25"/>
      <c r="I22" s="29" t="s">
        <v>15</v>
      </c>
      <c r="J22" s="59" t="str">
        <f>IF(Y1=1,"Ist das Produkt kostenoptimiert konstruiert bzw. spezifiziert bezüglich Stückpreis?","Is the product designed and specified to the lowest cost in respect of unit price?")</f>
        <v>Is the product designed and specified to the lowest cost in respect of unit price?</v>
      </c>
      <c r="K22" s="59" t="s">
        <v>0</v>
      </c>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60"/>
    </row>
    <row r="23" spans="1:37" ht="25" customHeight="1" x14ac:dyDescent="0.3">
      <c r="A23" s="20"/>
      <c r="B23" s="101"/>
      <c r="C23" s="102"/>
      <c r="D23" s="103"/>
      <c r="E23" s="104"/>
      <c r="F23" s="102"/>
      <c r="G23" s="103"/>
      <c r="H23" s="24"/>
      <c r="I23" s="30" t="s">
        <v>16</v>
      </c>
      <c r="J23" s="61" t="str">
        <f>IF(Y1=1,"Ist das Produkt kostenoptimiert konstruiert bzw. spezifiziert bezüglich Werkzeuge und Produktionsmittel?","Is the product designed and specified to the lowest cost in respect of tooling and capital equipment?")</f>
        <v>Is the product designed and specified to the lowest cost in respect of tooling and capital equipment?</v>
      </c>
      <c r="K23" s="61" t="s">
        <v>1</v>
      </c>
      <c r="L23" s="61" t="str">
        <f>IF(Y1=1,"Werkzeugkosten und Produktionsmittel?","Cost for tooling and capital equipment?")</f>
        <v>Cost for tooling and capital equipment?</v>
      </c>
      <c r="M23" s="61"/>
      <c r="N23" s="61"/>
      <c r="O23" s="61"/>
      <c r="P23" s="61"/>
      <c r="Q23" s="61"/>
      <c r="R23" s="61"/>
      <c r="S23" s="61"/>
      <c r="T23" s="61"/>
      <c r="U23" s="61"/>
      <c r="V23" s="61"/>
      <c r="W23" s="61"/>
      <c r="X23" s="61"/>
      <c r="Y23" s="61"/>
      <c r="Z23" s="61"/>
      <c r="AA23" s="61"/>
      <c r="AB23" s="61"/>
      <c r="AC23" s="61"/>
      <c r="AD23" s="61"/>
      <c r="AE23" s="61"/>
      <c r="AF23" s="61"/>
      <c r="AG23" s="61"/>
      <c r="AH23" s="61"/>
      <c r="AI23" s="61"/>
      <c r="AJ23" s="62"/>
    </row>
    <row r="24" spans="1:37" ht="4.5" customHeight="1" x14ac:dyDescent="0.3">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row>
    <row r="25" spans="1:37" x14ac:dyDescent="0.3">
      <c r="B25" s="73" t="str">
        <f>IF(Y1=1,"Schlussfolgerungen","Conclusions:")</f>
        <v>Conclusions:</v>
      </c>
      <c r="C25" s="73"/>
      <c r="D25" s="73"/>
      <c r="E25" s="73"/>
      <c r="F25" s="73"/>
      <c r="G25" s="73"/>
      <c r="H25" s="73"/>
      <c r="I25" s="73"/>
      <c r="J25" s="73"/>
      <c r="K25" s="73"/>
      <c r="L25" s="73"/>
      <c r="M25" s="73"/>
      <c r="N25" s="73"/>
      <c r="O25" s="73"/>
      <c r="P25" s="73"/>
      <c r="Q25" s="1"/>
      <c r="R25" s="1"/>
      <c r="S25" s="1"/>
      <c r="T25" s="1"/>
      <c r="U25" s="1"/>
      <c r="V25" s="1"/>
      <c r="W25" s="1"/>
      <c r="X25" s="1"/>
      <c r="Y25" s="1"/>
      <c r="Z25" s="1"/>
      <c r="AA25" s="1"/>
      <c r="AB25" s="1"/>
      <c r="AC25" s="1"/>
      <c r="AD25" s="1"/>
      <c r="AE25" s="1"/>
      <c r="AF25" s="1"/>
      <c r="AG25" s="1"/>
      <c r="AH25" s="1"/>
      <c r="AI25" s="1"/>
      <c r="AJ25" s="1"/>
    </row>
    <row r="26" spans="1:37" ht="25" customHeight="1" x14ac:dyDescent="0.3">
      <c r="B26" s="2"/>
      <c r="C26" s="1"/>
      <c r="D26" s="1"/>
      <c r="E26" s="3" t="str">
        <f>IF(Y1=1,"herstellbar","feasible")</f>
        <v>feasible</v>
      </c>
      <c r="F26" s="3"/>
      <c r="G26" s="3"/>
      <c r="H26" s="3"/>
      <c r="I26" s="3"/>
      <c r="J26" s="3"/>
      <c r="K26" s="40"/>
      <c r="L26" s="82" t="str">
        <f>IF(Y1=1,"Produkt kann gemäß Spezifikation ohne Änderungen hergestellt werden.","Product can be produced as specified without changes.")</f>
        <v>Product can be produced as specified without changes.</v>
      </c>
      <c r="M26" s="82"/>
      <c r="N26" s="82"/>
      <c r="O26" s="82"/>
      <c r="P26" s="82"/>
      <c r="Q26" s="82"/>
      <c r="R26" s="82"/>
      <c r="S26" s="82"/>
      <c r="T26" s="82"/>
      <c r="U26" s="82"/>
      <c r="V26" s="82"/>
      <c r="W26" s="82"/>
      <c r="X26" s="82"/>
      <c r="Y26" s="82"/>
      <c r="Z26" s="82"/>
      <c r="AA26" s="82"/>
      <c r="AB26" s="82"/>
      <c r="AC26" s="82"/>
      <c r="AD26" s="82"/>
      <c r="AE26" s="82"/>
      <c r="AF26" s="82"/>
      <c r="AG26" s="82"/>
      <c r="AH26" s="82"/>
      <c r="AI26" s="82"/>
      <c r="AJ26" s="82"/>
    </row>
    <row r="27" spans="1:37" ht="25" customHeight="1" x14ac:dyDescent="0.3">
      <c r="B27" s="2"/>
      <c r="C27" s="1"/>
      <c r="D27" s="1"/>
      <c r="E27" s="3"/>
      <c r="F27" s="3"/>
      <c r="G27" s="3"/>
      <c r="H27" s="3"/>
      <c r="I27" s="3"/>
      <c r="J27" s="3"/>
      <c r="K27" s="40"/>
      <c r="L27" s="82" t="str">
        <f>IF(Y1=1,"Produkt kann gemäß Spezifikation hergestellt werden. Optimierungspotenzial ist jedoch vorhanden.","Product can be manufactured as specified. There is potential for optimisation.")</f>
        <v>Product can be manufactured as specified. There is potential for optimisation.</v>
      </c>
      <c r="M27" s="82"/>
      <c r="N27" s="82"/>
      <c r="O27" s="82"/>
      <c r="P27" s="82"/>
      <c r="Q27" s="82"/>
      <c r="R27" s="82"/>
      <c r="S27" s="82"/>
      <c r="T27" s="82"/>
      <c r="U27" s="82"/>
      <c r="V27" s="82"/>
      <c r="W27" s="82"/>
      <c r="X27" s="82"/>
      <c r="Y27" s="82"/>
      <c r="Z27" s="82"/>
      <c r="AA27" s="82"/>
      <c r="AB27" s="82"/>
      <c r="AC27" s="82"/>
      <c r="AD27" s="82"/>
      <c r="AE27" s="82"/>
      <c r="AF27" s="82"/>
      <c r="AG27" s="82"/>
      <c r="AH27" s="82"/>
      <c r="AI27" s="82"/>
      <c r="AJ27" s="82"/>
    </row>
    <row r="28" spans="1:37" ht="5.15" customHeight="1" x14ac:dyDescent="0.3">
      <c r="B28" s="6"/>
      <c r="C28" s="6"/>
      <c r="D28" s="6"/>
      <c r="E28" s="6"/>
      <c r="F28" s="6"/>
      <c r="G28" s="6"/>
      <c r="H28" s="6"/>
      <c r="I28" s="6"/>
      <c r="J28" s="6"/>
      <c r="K28" s="6"/>
      <c r="L28" s="6"/>
      <c r="M28" s="6"/>
      <c r="N28" s="6"/>
      <c r="O28" s="6"/>
      <c r="P28" s="6"/>
      <c r="Q28" s="6"/>
      <c r="R28" s="6"/>
      <c r="S28" s="41"/>
      <c r="T28" s="41"/>
      <c r="U28" s="41"/>
      <c r="V28" s="41"/>
      <c r="W28" s="41"/>
      <c r="X28" s="41"/>
      <c r="Y28" s="41"/>
      <c r="Z28" s="41"/>
      <c r="AA28" s="41"/>
      <c r="AB28" s="41"/>
      <c r="AC28" s="41"/>
      <c r="AD28" s="41"/>
      <c r="AE28" s="41"/>
      <c r="AF28" s="41"/>
      <c r="AG28" s="41"/>
      <c r="AH28" s="41"/>
      <c r="AI28" s="41"/>
      <c r="AJ28" s="41"/>
    </row>
    <row r="29" spans="1:37" ht="25" customHeight="1" x14ac:dyDescent="0.3">
      <c r="B29" s="1"/>
      <c r="C29" s="1"/>
      <c r="D29" s="1"/>
      <c r="E29" s="3" t="str">
        <f>IF(Y1=1,"nicht herstellbar","not feasible")</f>
        <v>not feasible</v>
      </c>
      <c r="F29" s="3"/>
      <c r="G29" s="3"/>
      <c r="H29" s="3"/>
      <c r="I29" s="3"/>
      <c r="J29" s="3"/>
      <c r="K29" s="42"/>
      <c r="L29" s="83" t="str">
        <f>IF(Y1=1,"Änderungen gemäß Herstellbarkeitsanalyse bzw. Anlage sind erforderlich.","Changes necessary according to feasibility analysis or attachment.")</f>
        <v>Changes necessary according to feasibility analysis or attachment.</v>
      </c>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ht="5.15" customHeight="1" x14ac:dyDescent="0.3">
      <c r="B30" s="1"/>
      <c r="C30" s="1"/>
      <c r="D30" s="1"/>
      <c r="E30" s="1"/>
      <c r="F30" s="1"/>
      <c r="G30" s="1"/>
      <c r="H30" s="1"/>
      <c r="I30" s="1"/>
      <c r="J30" s="1"/>
      <c r="K30" s="1"/>
      <c r="L30" s="1"/>
      <c r="M30" s="1"/>
      <c r="N30" s="1"/>
      <c r="O30" s="1"/>
      <c r="P30" s="1"/>
      <c r="Q30" s="1"/>
      <c r="R30" s="1"/>
      <c r="S30" s="43"/>
      <c r="T30" s="43"/>
      <c r="U30" s="43"/>
      <c r="V30" s="43"/>
      <c r="W30" s="43"/>
      <c r="X30" s="43"/>
      <c r="Y30" s="43"/>
      <c r="Z30" s="43"/>
      <c r="AA30" s="43"/>
      <c r="AB30" s="43"/>
      <c r="AC30" s="43"/>
      <c r="AD30" s="43"/>
      <c r="AE30" s="43"/>
      <c r="AF30" s="43"/>
      <c r="AG30" s="43"/>
      <c r="AH30" s="43"/>
      <c r="AI30" s="43"/>
      <c r="AJ30" s="43"/>
    </row>
    <row r="31" spans="1:37" ht="25" customHeight="1" x14ac:dyDescent="0.3">
      <c r="B31" s="1"/>
      <c r="C31" s="1"/>
      <c r="D31" s="1"/>
      <c r="E31" s="1"/>
      <c r="F31" s="1"/>
      <c r="G31" s="1"/>
      <c r="H31" s="1"/>
      <c r="I31" s="1"/>
      <c r="J31" s="1"/>
      <c r="K31" s="44"/>
      <c r="L31" s="84" t="str">
        <f>IF(Y1=1,"Grundlegende Designänderungen sind zur Produktion des Produktes gemäß Spezifikation notwendig.","Design change is required to manufacture product within specifications.")</f>
        <v>Design change is required to manufacture product within specifications.</v>
      </c>
      <c r="M31" s="84"/>
      <c r="N31" s="84"/>
      <c r="O31" s="84"/>
      <c r="P31" s="84"/>
      <c r="Q31" s="84"/>
      <c r="R31" s="84"/>
      <c r="S31" s="84"/>
      <c r="T31" s="84"/>
      <c r="U31" s="84"/>
      <c r="V31" s="84"/>
      <c r="W31" s="84"/>
      <c r="X31" s="84"/>
      <c r="Y31" s="84"/>
      <c r="Z31" s="84"/>
      <c r="AA31" s="84"/>
      <c r="AB31" s="84"/>
      <c r="AC31" s="84"/>
      <c r="AD31" s="84"/>
      <c r="AE31" s="84"/>
      <c r="AF31" s="84"/>
      <c r="AG31" s="84"/>
      <c r="AH31" s="84"/>
      <c r="AI31" s="84"/>
      <c r="AJ31" s="84"/>
    </row>
    <row r="32" spans="1:37" x14ac:dyDescent="0.3">
      <c r="B32" s="77" t="str">
        <f>IF(Y1=1,"Anhänge:","Attachments:")</f>
        <v>Attachments:</v>
      </c>
      <c r="C32" s="78"/>
      <c r="D32" s="78"/>
      <c r="E32" s="78"/>
      <c r="F32" s="78"/>
      <c r="G32" s="78"/>
      <c r="H32" s="78"/>
      <c r="I32" s="78"/>
      <c r="J32" s="78"/>
      <c r="K32" s="78"/>
      <c r="L32" s="78"/>
      <c r="M32" s="78"/>
      <c r="N32" s="78"/>
      <c r="O32" s="78"/>
      <c r="P32" s="78"/>
      <c r="Q32" s="16"/>
      <c r="R32" s="16"/>
      <c r="S32" s="16"/>
      <c r="T32" s="16"/>
      <c r="U32" s="16"/>
      <c r="V32" s="16"/>
      <c r="W32" s="16"/>
      <c r="X32" s="16"/>
      <c r="Y32" s="16"/>
      <c r="Z32" s="16"/>
      <c r="AA32" s="16"/>
      <c r="AB32" s="16"/>
      <c r="AC32" s="16"/>
      <c r="AD32" s="16"/>
      <c r="AE32" s="16"/>
      <c r="AF32" s="16"/>
      <c r="AG32" s="16"/>
      <c r="AH32" s="16"/>
      <c r="AI32" s="16"/>
      <c r="AJ32" s="17"/>
    </row>
    <row r="33" spans="2:36" ht="44.15" customHeight="1" x14ac:dyDescent="0.3">
      <c r="B33" s="74"/>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6"/>
    </row>
    <row r="34" spans="2:36" ht="11.25" customHeight="1" x14ac:dyDescent="0.3">
      <c r="B34" s="122"/>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row>
    <row r="35" spans="2:36" x14ac:dyDescent="0.3">
      <c r="B35" s="77" t="str">
        <f>IF(Y1=1,"Kommentare:","Comments:")</f>
        <v>Comments:</v>
      </c>
      <c r="C35" s="78"/>
      <c r="D35" s="78"/>
      <c r="E35" s="78"/>
      <c r="F35" s="78"/>
      <c r="G35" s="78"/>
      <c r="H35" s="78"/>
      <c r="I35" s="78"/>
      <c r="J35" s="78"/>
      <c r="K35" s="78"/>
      <c r="L35" s="78"/>
      <c r="M35" s="78"/>
      <c r="N35" s="78"/>
      <c r="O35" s="78"/>
      <c r="P35" s="78"/>
      <c r="Q35" s="16"/>
      <c r="R35" s="16"/>
      <c r="S35" s="16"/>
      <c r="T35" s="16"/>
      <c r="U35" s="16"/>
      <c r="V35" s="16"/>
      <c r="W35" s="16"/>
      <c r="X35" s="16"/>
      <c r="Y35" s="16"/>
      <c r="Z35" s="16"/>
      <c r="AA35" s="16"/>
      <c r="AB35" s="16"/>
      <c r="AC35" s="16"/>
      <c r="AD35" s="16"/>
      <c r="AE35" s="16"/>
      <c r="AF35" s="16"/>
      <c r="AG35" s="16"/>
      <c r="AH35" s="16"/>
      <c r="AI35" s="16"/>
      <c r="AJ35" s="17"/>
    </row>
    <row r="36" spans="2:36" ht="69" customHeight="1" x14ac:dyDescent="0.3">
      <c r="B36" s="74"/>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6"/>
    </row>
    <row r="37" spans="2:36" ht="12" customHeight="1" x14ac:dyDescent="0.3">
      <c r="B37" s="15" t="str">
        <f>IF(Y1=1,"Unterschriften Lieferant (Qualität, Technik/Produktion und Vertrieb)","Signatures Supplier (Quality, Technology/Production and Sales)")</f>
        <v>Signatures Supplier (Quality, Technology/Production and Sales)</v>
      </c>
      <c r="C37" s="5"/>
      <c r="D37" s="5"/>
      <c r="E37" s="5"/>
      <c r="F37" s="5"/>
      <c r="G37" s="5"/>
      <c r="H37" s="5"/>
      <c r="I37" s="5"/>
      <c r="J37" s="5"/>
      <c r="K37" s="5"/>
      <c r="L37" s="5"/>
      <c r="M37" s="5"/>
      <c r="N37" s="5"/>
      <c r="O37" s="5"/>
      <c r="P37" s="5"/>
      <c r="Q37" s="5"/>
      <c r="R37" s="5"/>
      <c r="S37" s="4"/>
      <c r="T37" s="4"/>
      <c r="U37" s="4"/>
      <c r="V37" s="4"/>
      <c r="W37" s="4"/>
      <c r="X37" s="4"/>
      <c r="Y37" s="4"/>
      <c r="Z37" s="4"/>
      <c r="AA37" s="4"/>
      <c r="AB37" s="4"/>
      <c r="AC37" s="4"/>
      <c r="AD37" s="4"/>
      <c r="AE37" s="4"/>
      <c r="AF37" s="4"/>
      <c r="AG37" s="4"/>
      <c r="AH37" s="4"/>
      <c r="AI37" s="4"/>
      <c r="AJ37" s="4"/>
    </row>
    <row r="38" spans="2:36" ht="4.5" customHeight="1" thickBot="1" x14ac:dyDescent="0.35">
      <c r="B38" s="120" t="s">
        <v>4</v>
      </c>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row>
    <row r="39" spans="2:36" ht="13.5" customHeight="1" x14ac:dyDescent="0.3">
      <c r="B39" s="79" t="str">
        <f>IF(Y1=1,"Name Mitarbeiter:","Name of Employee:")</f>
        <v>Name of Employee:</v>
      </c>
      <c r="C39" s="80"/>
      <c r="D39" s="80"/>
      <c r="E39" s="80"/>
      <c r="F39" s="80"/>
      <c r="G39" s="80"/>
      <c r="H39" s="80"/>
      <c r="I39" s="80"/>
      <c r="J39" s="80"/>
      <c r="K39" s="80"/>
      <c r="L39" s="80"/>
      <c r="M39" s="81"/>
      <c r="N39" s="80" t="str">
        <f>IF(Y1=1,"Datum:","Date:")</f>
        <v>Date:</v>
      </c>
      <c r="O39" s="80"/>
      <c r="P39" s="80"/>
      <c r="Q39" s="81"/>
      <c r="R39" s="92" t="str">
        <f>IF(Y1=1,"Funktion Mitarbeiter:","Function of employee:")</f>
        <v>Function of employee:</v>
      </c>
      <c r="S39" s="80"/>
      <c r="T39" s="80"/>
      <c r="U39" s="80"/>
      <c r="V39" s="80"/>
      <c r="W39" s="80"/>
      <c r="X39" s="80"/>
      <c r="Y39" s="80"/>
      <c r="Z39" s="80"/>
      <c r="AA39" s="80"/>
      <c r="AB39" s="80"/>
      <c r="AC39" s="81"/>
      <c r="AD39" s="80" t="str">
        <f>IF(Y1=1,"Unterschrift:","Signature:")</f>
        <v>Signature:</v>
      </c>
      <c r="AE39" s="80"/>
      <c r="AF39" s="80"/>
      <c r="AG39" s="80"/>
      <c r="AH39" s="80"/>
      <c r="AI39" s="80"/>
      <c r="AJ39" s="85"/>
    </row>
    <row r="40" spans="2:36" ht="25" customHeight="1" x14ac:dyDescent="0.3">
      <c r="B40" s="86"/>
      <c r="C40" s="87"/>
      <c r="D40" s="87"/>
      <c r="E40" s="87"/>
      <c r="F40" s="87"/>
      <c r="G40" s="87"/>
      <c r="H40" s="87"/>
      <c r="I40" s="87"/>
      <c r="J40" s="87"/>
      <c r="K40" s="87"/>
      <c r="L40" s="87"/>
      <c r="M40" s="88"/>
      <c r="N40" s="94"/>
      <c r="O40" s="94"/>
      <c r="P40" s="94"/>
      <c r="Q40" s="95"/>
      <c r="R40" s="96"/>
      <c r="S40" s="97"/>
      <c r="T40" s="97"/>
      <c r="U40" s="97"/>
      <c r="V40" s="97"/>
      <c r="W40" s="97"/>
      <c r="X40" s="97"/>
      <c r="Y40" s="97"/>
      <c r="Z40" s="97"/>
      <c r="AA40" s="97"/>
      <c r="AB40" s="97"/>
      <c r="AC40" s="98"/>
      <c r="AD40" s="97"/>
      <c r="AE40" s="97"/>
      <c r="AF40" s="97"/>
      <c r="AG40" s="97"/>
      <c r="AH40" s="97"/>
      <c r="AI40" s="97"/>
      <c r="AJ40" s="112"/>
    </row>
    <row r="41" spans="2:36" ht="25" customHeight="1" x14ac:dyDescent="0.3">
      <c r="B41" s="31"/>
      <c r="C41" s="32"/>
      <c r="D41" s="32"/>
      <c r="E41" s="32"/>
      <c r="F41" s="32"/>
      <c r="G41" s="32"/>
      <c r="H41" s="32"/>
      <c r="I41" s="32"/>
      <c r="J41" s="32"/>
      <c r="K41" s="32"/>
      <c r="L41" s="32"/>
      <c r="M41" s="33"/>
      <c r="N41" s="21"/>
      <c r="O41" s="21"/>
      <c r="P41" s="21"/>
      <c r="Q41" s="22"/>
      <c r="R41" s="34"/>
      <c r="S41" s="35"/>
      <c r="T41" s="35"/>
      <c r="U41" s="35"/>
      <c r="V41" s="35"/>
      <c r="W41" s="35"/>
      <c r="X41" s="35"/>
      <c r="Y41" s="35"/>
      <c r="Z41" s="35"/>
      <c r="AA41" s="35"/>
      <c r="AB41" s="35"/>
      <c r="AC41" s="36"/>
      <c r="AD41" s="35"/>
      <c r="AE41" s="35"/>
      <c r="AF41" s="35"/>
      <c r="AG41" s="35"/>
      <c r="AH41" s="35"/>
      <c r="AI41" s="35"/>
      <c r="AJ41" s="37"/>
    </row>
    <row r="42" spans="2:36" ht="25" customHeight="1" thickBot="1" x14ac:dyDescent="0.35">
      <c r="B42" s="89"/>
      <c r="C42" s="90"/>
      <c r="D42" s="90"/>
      <c r="E42" s="90"/>
      <c r="F42" s="90"/>
      <c r="G42" s="90"/>
      <c r="H42" s="90"/>
      <c r="I42" s="90"/>
      <c r="J42" s="90"/>
      <c r="K42" s="90"/>
      <c r="L42" s="90"/>
      <c r="M42" s="91"/>
      <c r="N42" s="67"/>
      <c r="O42" s="67"/>
      <c r="P42" s="67"/>
      <c r="Q42" s="68"/>
      <c r="R42" s="69"/>
      <c r="S42" s="70"/>
      <c r="T42" s="70"/>
      <c r="U42" s="70"/>
      <c r="V42" s="70"/>
      <c r="W42" s="70"/>
      <c r="X42" s="70"/>
      <c r="Y42" s="70"/>
      <c r="Z42" s="70"/>
      <c r="AA42" s="70"/>
      <c r="AB42" s="70"/>
      <c r="AC42" s="71"/>
      <c r="AD42" s="70"/>
      <c r="AE42" s="70"/>
      <c r="AF42" s="70"/>
      <c r="AG42" s="70"/>
      <c r="AH42" s="70"/>
      <c r="AI42" s="70"/>
      <c r="AJ42" s="72"/>
    </row>
  </sheetData>
  <sheetProtection selectLockedCells="1"/>
  <mergeCells count="82">
    <mergeCell ref="B9:AJ9"/>
    <mergeCell ref="B10:AJ10"/>
    <mergeCell ref="J12:AJ12"/>
    <mergeCell ref="B12:D12"/>
    <mergeCell ref="E12:F12"/>
    <mergeCell ref="B11:D11"/>
    <mergeCell ref="E11:G11"/>
    <mergeCell ref="E13:F13"/>
    <mergeCell ref="AD40:AJ40"/>
    <mergeCell ref="B14:D14"/>
    <mergeCell ref="B32:P32"/>
    <mergeCell ref="B18:D18"/>
    <mergeCell ref="E18:G18"/>
    <mergeCell ref="J18:AJ18"/>
    <mergeCell ref="J17:AJ17"/>
    <mergeCell ref="B19:D19"/>
    <mergeCell ref="B17:H17"/>
    <mergeCell ref="B13:D13"/>
    <mergeCell ref="E14:G14"/>
    <mergeCell ref="B38:AJ38"/>
    <mergeCell ref="B34:AJ34"/>
    <mergeCell ref="N39:Q39"/>
    <mergeCell ref="B15:D15"/>
    <mergeCell ref="B1:W1"/>
    <mergeCell ref="N40:Q40"/>
    <mergeCell ref="R40:AC40"/>
    <mergeCell ref="J16:AJ16"/>
    <mergeCell ref="J20:AJ20"/>
    <mergeCell ref="B23:D23"/>
    <mergeCell ref="E23:G23"/>
    <mergeCell ref="B22:D22"/>
    <mergeCell ref="E22:G22"/>
    <mergeCell ref="J13:AJ13"/>
    <mergeCell ref="J15:AJ15"/>
    <mergeCell ref="I11:AJ11"/>
    <mergeCell ref="J14:AJ14"/>
    <mergeCell ref="B8:P8"/>
    <mergeCell ref="Q8:AA8"/>
    <mergeCell ref="AB8:AJ8"/>
    <mergeCell ref="N42:Q42"/>
    <mergeCell ref="R42:AC42"/>
    <mergeCell ref="AD42:AJ42"/>
    <mergeCell ref="B25:P25"/>
    <mergeCell ref="B33:AJ33"/>
    <mergeCell ref="B35:P35"/>
    <mergeCell ref="B36:AJ36"/>
    <mergeCell ref="B39:M39"/>
    <mergeCell ref="L26:AJ26"/>
    <mergeCell ref="L27:AJ27"/>
    <mergeCell ref="L29:AK29"/>
    <mergeCell ref="L31:AJ31"/>
    <mergeCell ref="AD39:AJ39"/>
    <mergeCell ref="B40:M40"/>
    <mergeCell ref="B42:M42"/>
    <mergeCell ref="R39:AC39"/>
    <mergeCell ref="E15:G15"/>
    <mergeCell ref="B16:D16"/>
    <mergeCell ref="E16:G16"/>
    <mergeCell ref="B20:D20"/>
    <mergeCell ref="E20:G20"/>
    <mergeCell ref="E19:G19"/>
    <mergeCell ref="B21:D21"/>
    <mergeCell ref="E21:G21"/>
    <mergeCell ref="J22:AJ22"/>
    <mergeCell ref="J23:AJ23"/>
    <mergeCell ref="J21:AJ21"/>
    <mergeCell ref="J19:AJ19"/>
    <mergeCell ref="AB3:AJ3"/>
    <mergeCell ref="AB5:AJ5"/>
    <mergeCell ref="AB7:AJ7"/>
    <mergeCell ref="B3:P3"/>
    <mergeCell ref="B5:P5"/>
    <mergeCell ref="B7:P7"/>
    <mergeCell ref="Q3:AA3"/>
    <mergeCell ref="Q5:AA5"/>
    <mergeCell ref="Q7:AA7"/>
    <mergeCell ref="Q4:AA4"/>
    <mergeCell ref="B4:P4"/>
    <mergeCell ref="AB4:AJ4"/>
    <mergeCell ref="B6:P6"/>
    <mergeCell ref="Q6:AA6"/>
    <mergeCell ref="AB6:AJ6"/>
  </mergeCells>
  <dataValidations disablePrompts="1" count="1">
    <dataValidation type="list" allowBlank="1" showInputMessage="1" showErrorMessage="1" sqref="B18:G23 B12:G16 H12:H16 H18:H23">
      <formula1>$X$1</formula1>
    </dataValidation>
  </dataValidations>
  <printOptions horizontalCentered="1"/>
  <pageMargins left="0.78740157480314965" right="0.51181102362204722" top="0.31496062992125984" bottom="0.55118110236220474" header="0.51181102362204722"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9</xdr:col>
                    <xdr:colOff>165100</xdr:colOff>
                    <xdr:row>26</xdr:row>
                    <xdr:rowOff>31750</xdr:rowOff>
                  </from>
                  <to>
                    <xdr:col>11</xdr:col>
                    <xdr:colOff>107950</xdr:colOff>
                    <xdr:row>26</xdr:row>
                    <xdr:rowOff>247650</xdr:rowOff>
                  </to>
                </anchor>
              </controlPr>
            </control>
          </mc:Choice>
        </mc:AlternateContent>
        <mc:AlternateContent xmlns:mc="http://schemas.openxmlformats.org/markup-compatibility/2006">
          <mc:Choice Requires="x14">
            <control shapeId="1029" r:id="rId5" name="Check Box 5">
              <controlPr locked="0" defaultSize="0" autoFill="0" autoLine="0" autoPict="0">
                <anchor moveWithCells="1">
                  <from>
                    <xdr:col>9</xdr:col>
                    <xdr:colOff>165100</xdr:colOff>
                    <xdr:row>28</xdr:row>
                    <xdr:rowOff>19050</xdr:rowOff>
                  </from>
                  <to>
                    <xdr:col>11</xdr:col>
                    <xdr:colOff>107950</xdr:colOff>
                    <xdr:row>28</xdr:row>
                    <xdr:rowOff>241300</xdr:rowOff>
                  </to>
                </anchor>
              </controlPr>
            </control>
          </mc:Choice>
        </mc:AlternateContent>
        <mc:AlternateContent xmlns:mc="http://schemas.openxmlformats.org/markup-compatibility/2006">
          <mc:Choice Requires="x14">
            <control shapeId="1030" r:id="rId6" name="Check Box 6">
              <controlPr locked="0" defaultSize="0" autoFill="0" autoLine="0" autoPict="0">
                <anchor moveWithCells="1">
                  <from>
                    <xdr:col>9</xdr:col>
                    <xdr:colOff>165100</xdr:colOff>
                    <xdr:row>30</xdr:row>
                    <xdr:rowOff>31750</xdr:rowOff>
                  </from>
                  <to>
                    <xdr:col>11</xdr:col>
                    <xdr:colOff>107950</xdr:colOff>
                    <xdr:row>30</xdr:row>
                    <xdr:rowOff>247650</xdr:rowOff>
                  </to>
                </anchor>
              </controlPr>
            </control>
          </mc:Choice>
        </mc:AlternateContent>
        <mc:AlternateContent xmlns:mc="http://schemas.openxmlformats.org/markup-compatibility/2006">
          <mc:Choice Requires="x14">
            <control shapeId="1031" r:id="rId7" name="Check Box 7">
              <controlPr locked="0" defaultSize="0" autoFill="0" autoLine="0" autoPict="0">
                <anchor moveWithCells="1">
                  <from>
                    <xdr:col>1</xdr:col>
                    <xdr:colOff>38100</xdr:colOff>
                    <xdr:row>28</xdr:row>
                    <xdr:rowOff>38100</xdr:rowOff>
                  </from>
                  <to>
                    <xdr:col>3</xdr:col>
                    <xdr:colOff>88900</xdr:colOff>
                    <xdr:row>28</xdr:row>
                    <xdr:rowOff>260350</xdr:rowOff>
                  </to>
                </anchor>
              </controlPr>
            </control>
          </mc:Choice>
        </mc:AlternateContent>
        <mc:AlternateContent xmlns:mc="http://schemas.openxmlformats.org/markup-compatibility/2006">
          <mc:Choice Requires="x14">
            <control shapeId="1032" r:id="rId8" name="Option Button 8">
              <controlPr locked="0" defaultSize="0" autoFill="0" autoLine="0" autoPict="0">
                <anchor moveWithCells="1">
                  <from>
                    <xdr:col>25</xdr:col>
                    <xdr:colOff>76200</xdr:colOff>
                    <xdr:row>0</xdr:row>
                    <xdr:rowOff>323850</xdr:rowOff>
                  </from>
                  <to>
                    <xdr:col>30</xdr:col>
                    <xdr:colOff>76200</xdr:colOff>
                    <xdr:row>0</xdr:row>
                    <xdr:rowOff>457200</xdr:rowOff>
                  </to>
                </anchor>
              </controlPr>
            </control>
          </mc:Choice>
        </mc:AlternateContent>
        <mc:AlternateContent xmlns:mc="http://schemas.openxmlformats.org/markup-compatibility/2006">
          <mc:Choice Requires="x14">
            <control shapeId="1034" r:id="rId9" name="Option Button 10">
              <controlPr locked="0" defaultSize="0" autoFill="0" autoLine="0" autoPict="0">
                <anchor moveWithCells="1">
                  <from>
                    <xdr:col>25</xdr:col>
                    <xdr:colOff>76200</xdr:colOff>
                    <xdr:row>0</xdr:row>
                    <xdr:rowOff>152400</xdr:rowOff>
                  </from>
                  <to>
                    <xdr:col>30</xdr:col>
                    <xdr:colOff>76200</xdr:colOff>
                    <xdr:row>0</xdr:row>
                    <xdr:rowOff>285750</xdr:rowOff>
                  </to>
                </anchor>
              </controlPr>
            </control>
          </mc:Choice>
        </mc:AlternateContent>
        <mc:AlternateContent xmlns:mc="http://schemas.openxmlformats.org/markup-compatibility/2006">
          <mc:Choice Requires="x14">
            <control shapeId="1035" r:id="rId10" name="Check Box 11">
              <controlPr locked="0" defaultSize="0" autoFill="0" autoLine="0" autoPict="0">
                <anchor moveWithCells="1">
                  <from>
                    <xdr:col>1</xdr:col>
                    <xdr:colOff>38100</xdr:colOff>
                    <xdr:row>25</xdr:row>
                    <xdr:rowOff>19050</xdr:rowOff>
                  </from>
                  <to>
                    <xdr:col>3</xdr:col>
                    <xdr:colOff>88900</xdr:colOff>
                    <xdr:row>25</xdr:row>
                    <xdr:rowOff>241300</xdr:rowOff>
                  </to>
                </anchor>
              </controlPr>
            </control>
          </mc:Choice>
        </mc:AlternateContent>
        <mc:AlternateContent xmlns:mc="http://schemas.openxmlformats.org/markup-compatibility/2006">
          <mc:Choice Requires="x14">
            <control shapeId="1036" r:id="rId11" name="Check Box 12">
              <controlPr locked="0" defaultSize="0" autoFill="0" autoLine="0" autoPict="0">
                <anchor moveWithCells="1">
                  <from>
                    <xdr:col>9</xdr:col>
                    <xdr:colOff>165100</xdr:colOff>
                    <xdr:row>25</xdr:row>
                    <xdr:rowOff>31750</xdr:rowOff>
                  </from>
                  <to>
                    <xdr:col>11</xdr:col>
                    <xdr:colOff>114300</xdr:colOff>
                    <xdr:row>25</xdr:row>
                    <xdr:rowOff>247650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ocess_x002d_Owner xmlns="a70d56ae-632f-42f1-8168-d507799e4535">
      <UserInfo>
        <DisplayName>Kaussen, Juergen</DisplayName>
        <AccountId>124</AccountId>
        <AccountType/>
      </UserInfo>
    </Process_x002d_Owner>
    <Language xmlns="a70d56ae-632f-42f1-8168-d507799e4535">EN</Language>
    <SortOrder xmlns="a70d56ae-632f-42f1-8168-d507799e4535">0</SortOrder>
    <Process_x002d_Supporters xmlns="a70d56ae-632f-42f1-8168-d507799e4535">
      <UserInfo>
        <DisplayName>AIXTRON\mschmidt</DisplayName>
        <AccountId>464</AccountId>
        <AccountType/>
      </UserInfo>
      <UserInfo>
        <DisplayName>AIXTRON\mschaffrath</DisplayName>
        <AccountId>72</AccountId>
        <AccountType/>
      </UserInfo>
    </Process_x002d_Supporters>
    <SecondLevelProcess xmlns="a70d56ae-632f-42f1-8168-d507799e4535">105</SecondLevelProcess>
    <DataSecurity xmlns="a70d56ae-632f-42f1-8168-d507799e4535">false</DataSecurity>
    <TopLevelProcess xmlns="a70d56ae-632f-42f1-8168-d507799e4535">1</TopLevelProcess>
    <ProcessCategory xmlns="a70d56ae-632f-42f1-8168-d507799e4535">2</ProcessCategory>
    <Document_x0020_Type xmlns="a70d56ae-632f-42f1-8168-d507799e4535">4</Document_x0020_Type>
    <FirstLevelProcess xmlns="a70d56ae-632f-42f1-8168-d507799e4535">35</FirstLevelProcess>
    <Process_x002d_ReleaseGroup xmlns="29b7ea82-3435-478b-8336-91606067c2aa">
      <UserInfo>
        <DisplayName>AIXTRON\hborghese</DisplayName>
        <AccountId>12</AccountId>
        <AccountType/>
      </UserInfo>
      <UserInfo>
        <DisplayName>AIXTRON\hmarburger</DisplayName>
        <AccountId>144</AccountId>
        <AccountType/>
      </UserInfo>
      <UserInfo>
        <DisplayName>AIXTRON\mschaffrath</DisplayName>
        <AccountId>72</AccountId>
        <AccountType/>
      </UserInfo>
    </Process_x002d_ReleaseGroup>
    <Location xmlns="29b7ea82-3435-478b-8336-91606067c2aa">
      <Value>3</Value>
      <Value>2</Value>
      <Value>1</Value>
      <Value>4</Value>
    </Location>
    <PublishDate xmlns="29b7ea82-3435-478b-8336-91606067c2aa">2018-04-08T22:00:00+00:00</PublishDate>
    <DocVersion xmlns="29b7ea82-3435-478b-8336-91606067c2aa">7.0</DocVersion>
    <ExpireDate xmlns="29b7ea82-3435-478b-8336-91606067c2aa">2021-04-08T22:00:00+00:00</ExpireDate>
    <Status xmlns="29b7ea82-3435-478b-8336-91606067c2aa">Approved</Status>
  </documentManagement>
</p:properties>
</file>

<file path=customXml/item2.xml><?xml version="1.0" encoding="utf-8"?>
<?mso-contentType ?>
<customXsn xmlns="http://schemas.microsoft.com/office/2006/metadata/customXsn">
  <xsnLocation/>
  <cached>True</cached>
  <openByDefault>False</openByDefault>
  <xsnScope/>
</customXsn>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DDF6202D341E904EA691247EE448AC21" ma:contentTypeVersion="89" ma:contentTypeDescription="Create a new document." ma:contentTypeScope="" ma:versionID="c7e9bc3b94ce8e95847a1c71919bc818">
  <xsd:schema xmlns:xsd="http://www.w3.org/2001/XMLSchema" xmlns:xs="http://www.w3.org/2001/XMLSchema" xmlns:p="http://schemas.microsoft.com/office/2006/metadata/properties" xmlns:ns2="a70d56ae-632f-42f1-8168-d507799e4535" xmlns:ns3="29b7ea82-3435-478b-8336-91606067c2aa" targetNamespace="http://schemas.microsoft.com/office/2006/metadata/properties" ma:root="true" ma:fieldsID="c41d3124b71d6247ccf1990ba64404da" ns2:_="" ns3:_="">
    <xsd:import namespace="a70d56ae-632f-42f1-8168-d507799e4535"/>
    <xsd:import namespace="29b7ea82-3435-478b-8336-91606067c2aa"/>
    <xsd:element name="properties">
      <xsd:complexType>
        <xsd:sequence>
          <xsd:element name="documentManagement">
            <xsd:complexType>
              <xsd:all>
                <xsd:element ref="ns2:Language"/>
                <xsd:element ref="ns2:Document_x0020_Type" minOccurs="0"/>
                <xsd:element ref="ns2:ProcessCategory" minOccurs="0"/>
                <xsd:element ref="ns2:TopLevelProcess" minOccurs="0"/>
                <xsd:element ref="ns2:FirstLevelProcess" minOccurs="0"/>
                <xsd:element ref="ns2:SecondLevelProcess" minOccurs="0"/>
                <xsd:element ref="ns2:Process_x002d_Supporters" minOccurs="0"/>
                <xsd:element ref="ns3:Process_x002d_ReleaseGroup" minOccurs="0"/>
                <xsd:element ref="ns2:Process_x002d_Owner" minOccurs="0"/>
                <xsd:element ref="ns3:Location" minOccurs="0"/>
                <xsd:element ref="ns2:DataSecurity" minOccurs="0"/>
                <xsd:element ref="ns3:DocVersion" minOccurs="0"/>
                <xsd:element ref="ns3:PublishDate" minOccurs="0"/>
                <xsd:element ref="ns3:ExpireDate"/>
                <xsd:element ref="ns3:Status"/>
                <xsd:element ref="ns2:Sor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0d56ae-632f-42f1-8168-d507799e4535" elementFormDefault="qualified">
    <xsd:import namespace="http://schemas.microsoft.com/office/2006/documentManagement/types"/>
    <xsd:import namespace="http://schemas.microsoft.com/office/infopath/2007/PartnerControls"/>
    <xsd:element name="Language" ma:index="1" ma:displayName="Language" ma:format="Dropdown" ma:internalName="Language">
      <xsd:simpleType>
        <xsd:restriction base="dms:Choice">
          <xsd:enumeration value="DE"/>
          <xsd:enumeration value="EN"/>
        </xsd:restriction>
      </xsd:simpleType>
    </xsd:element>
    <xsd:element name="Document_x0020_Type" ma:index="3" nillable="true" ma:displayName="Document Type" ma:list="{9fff69ee-033f-45c9-831b-e94039778705}" ma:internalName="Document_x0020_Type" ma:showField="Title" ma:web="824f69bc-11b8-4751-84d7-fb693247f867">
      <xsd:simpleType>
        <xsd:restriction base="dms:Lookup"/>
      </xsd:simpleType>
    </xsd:element>
    <xsd:element name="ProcessCategory" ma:index="4" nillable="true" ma:displayName="ProcessCategory" ma:list="{e48bbb1f-dc39-4b1e-90c0-c6a4bba050cc}" ma:internalName="ProcessCategory" ma:showField="Title" ma:web="824f69bc-11b8-4751-84d7-fb693247f867">
      <xsd:simpleType>
        <xsd:restriction base="dms:Lookup"/>
      </xsd:simpleType>
    </xsd:element>
    <xsd:element name="TopLevelProcess" ma:index="5" nillable="true" ma:displayName="ProcessLevel1" ma:list="{d7fd1c2c-8ab9-461b-9fca-49f8b253e790}" ma:internalName="TopLevelProcess" ma:showField="Title" ma:web="824f69bc-11b8-4751-84d7-fb693247f867">
      <xsd:simpleType>
        <xsd:restriction base="dms:Lookup"/>
      </xsd:simpleType>
    </xsd:element>
    <xsd:element name="FirstLevelProcess" ma:index="6" nillable="true" ma:displayName="ProcessLevel2" ma:list="{6bd301fe-8299-414f-99fc-83094ab47922}" ma:internalName="FirstLevelProcess" ma:showField="Title" ma:web="824f69bc-11b8-4751-84d7-fb693247f867">
      <xsd:simpleType>
        <xsd:restriction base="dms:Lookup"/>
      </xsd:simpleType>
    </xsd:element>
    <xsd:element name="SecondLevelProcess" ma:index="7" nillable="true" ma:displayName="ProcessLevel3" ma:list="{3549babf-a0ba-4012-81e9-35edcc1bdde0}" ma:internalName="SecondLevelProcess" ma:showField="Title" ma:web="824f69bc-11b8-4751-84d7-fb693247f867">
      <xsd:simpleType>
        <xsd:restriction base="dms:Lookup"/>
      </xsd:simpleType>
    </xsd:element>
    <xsd:element name="Process_x002d_Supporters" ma:index="8" nillable="true" ma:displayName="Process-Supporters" ma:list="UserInfo" ma:SharePointGroup="0" ma:internalName="Process_x002d_Support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cess_x002d_Owner" ma:index="10" nillable="true" ma:displayName="Process-Owner" ma:list="UserInfo" ma:SharePointGroup="0" ma:internalName="Process_x002d_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aSecurity" ma:index="12" nillable="true" ma:displayName="DataPrivacy" ma:default="0" ma:description="Relevant for DataPrivacy" ma:internalName="DataSecurity">
      <xsd:simpleType>
        <xsd:restriction base="dms:Boolean"/>
      </xsd:simpleType>
    </xsd:element>
    <xsd:element name="SortOrder" ma:index="17" nillable="true" ma:displayName="SortOrder" ma:decimals="0" ma:default="0" ma:internalName="SortOrder">
      <xsd:simpleType>
        <xsd:restriction base="dms:Number">
          <xsd:maxInclusive value="999"/>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29b7ea82-3435-478b-8336-91606067c2aa" elementFormDefault="qualified">
    <xsd:import namespace="http://schemas.microsoft.com/office/2006/documentManagement/types"/>
    <xsd:import namespace="http://schemas.microsoft.com/office/infopath/2007/PartnerControls"/>
    <xsd:element name="Process_x002d_ReleaseGroup" ma:index="9" nillable="true" ma:displayName="Process-ReleaseGroup" ma:list="UserInfo" ma:SharePointGroup="0" ma:internalName="Process_x002d_ReleaseGroup"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ocation" ma:index="11" nillable="true" ma:displayName="Location" ma:list="{9effbe38-4479-4ddc-9737-e16343bee2aa}" ma:internalName="Location" ma:showField="Title" ma:web="824f69bc-11b8-4751-84d7-fb693247f867">
      <xsd:complexType>
        <xsd:complexContent>
          <xsd:extension base="dms:MultiChoiceLookup">
            <xsd:sequence>
              <xsd:element name="Value" type="dms:Lookup" maxOccurs="unbounded" minOccurs="0" nillable="true"/>
            </xsd:sequence>
          </xsd:extension>
        </xsd:complexContent>
      </xsd:complexType>
    </xsd:element>
    <xsd:element name="DocVersion" ma:index="13" nillable="true" ma:displayName="DocVersion" ma:internalName="DocVersion">
      <xsd:simpleType>
        <xsd:restriction base="dms:Text">
          <xsd:maxLength value="255"/>
        </xsd:restriction>
      </xsd:simpleType>
    </xsd:element>
    <xsd:element name="PublishDate" ma:index="14" nillable="true" ma:displayName="PublishDate" ma:format="DateOnly" ma:internalName="PublishDate">
      <xsd:simpleType>
        <xsd:restriction base="dms:DateTime"/>
      </xsd:simpleType>
    </xsd:element>
    <xsd:element name="ExpireDate" ma:index="15" ma:displayName="ExpireDate" ma:format="DateOnly" ma:internalName="ExpireDate">
      <xsd:simpleType>
        <xsd:restriction base="dms:DateTime"/>
      </xsd:simpleType>
    </xsd:element>
    <xsd:element name="Status" ma:index="16" ma:displayName="Status" ma:default="Approved" ma:format="Dropdown" ma:internalName="Status">
      <xsd:simpleType>
        <xsd:restriction base="dms:Choice">
          <xsd:enumeration value="Approved"/>
          <xsd:enumeration value="Expired"/>
          <xsd:enumeration value="Whitdraw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438930-59F0-47C3-AC66-D27897FC6583}">
  <ds:schemaRefs>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29b7ea82-3435-478b-8336-91606067c2aa"/>
    <ds:schemaRef ds:uri="http://purl.org/dc/terms/"/>
    <ds:schemaRef ds:uri="http://purl.org/dc/dcmitype/"/>
    <ds:schemaRef ds:uri="a70d56ae-632f-42f1-8168-d507799e4535"/>
    <ds:schemaRef ds:uri="http://www.w3.org/XML/1998/namespace"/>
    <ds:schemaRef ds:uri="http://purl.org/dc/elements/1.1/"/>
  </ds:schemaRefs>
</ds:datastoreItem>
</file>

<file path=customXml/itemProps2.xml><?xml version="1.0" encoding="utf-8"?>
<ds:datastoreItem xmlns:ds="http://schemas.openxmlformats.org/officeDocument/2006/customXml" ds:itemID="{753BA077-E176-4797-BC13-98866363C14F}">
  <ds:schemaRefs>
    <ds:schemaRef ds:uri="http://schemas.microsoft.com/office/2006/metadata/customXsn"/>
  </ds:schemaRefs>
</ds:datastoreItem>
</file>

<file path=customXml/itemProps3.xml><?xml version="1.0" encoding="utf-8"?>
<ds:datastoreItem xmlns:ds="http://schemas.openxmlformats.org/officeDocument/2006/customXml" ds:itemID="{50131205-4BF5-470D-8202-B352F68B6286}">
  <ds:schemaRefs>
    <ds:schemaRef ds:uri="http://schemas.microsoft.com/sharepoint/v3/contenttype/forms"/>
  </ds:schemaRefs>
</ds:datastoreItem>
</file>

<file path=customXml/itemProps4.xml><?xml version="1.0" encoding="utf-8"?>
<ds:datastoreItem xmlns:ds="http://schemas.openxmlformats.org/officeDocument/2006/customXml" ds:itemID="{1CB3CCFB-4302-4EB7-8605-65D5F0B4B8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0d56ae-632f-42f1-8168-d507799e4535"/>
    <ds:schemaRef ds:uri="29b7ea82-3435-478b-8336-91606067c2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ETO MAGNETIC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Supplier feasibility agreement</dc:title>
  <dc:creator>b.heider</dc:creator>
  <cp:lastModifiedBy>Haupt, Sabine</cp:lastModifiedBy>
  <cp:lastPrinted>2018-02-19T14:09:38Z</cp:lastPrinted>
  <dcterms:created xsi:type="dcterms:W3CDTF">2008-03-13T08:29:31Z</dcterms:created>
  <dcterms:modified xsi:type="dcterms:W3CDTF">2019-09-20T06:08:27Z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0x010100DDF6202D341E904EA691247EE448AC21</vt:lpwstr>
  </property>
  <property fmtid="{D5CDD505-2E9C-101B-9397-08002B2CF9AE}" pid="3" name="_dlc_policyId">
    <vt:lpwstr/>
  </property>
  <property fmtid="{D5CDD505-2E9C-101B-9397-08002B2CF9AE}" pid="4" name="ItemRetentionFormula">
    <vt:lpwstr/>
  </property>
</Properties>
</file>